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35" i="1"/>
  <c r="F17"/>
  <c r="E17"/>
  <c r="E15" s="1"/>
  <c r="P15" s="1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E23"/>
  <c r="G35"/>
  <c r="H35"/>
  <c r="I35"/>
  <c r="K35"/>
  <c r="L35"/>
  <c r="M35"/>
  <c r="N35"/>
  <c r="O35"/>
  <c r="G22"/>
  <c r="I22"/>
  <c r="M22"/>
  <c r="G23"/>
  <c r="H23"/>
  <c r="H22" s="1"/>
  <c r="I23"/>
  <c r="L23"/>
  <c r="L22" s="1"/>
  <c r="M23"/>
  <c r="N23"/>
  <c r="N22" s="1"/>
  <c r="I14"/>
  <c r="K14"/>
  <c r="M14"/>
  <c r="O14"/>
  <c r="H15"/>
  <c r="H14" s="1"/>
  <c r="I15"/>
  <c r="J15"/>
  <c r="J14" s="1"/>
  <c r="K15"/>
  <c r="L15"/>
  <c r="L14" s="1"/>
  <c r="M15"/>
  <c r="N15"/>
  <c r="N14" s="1"/>
  <c r="O15"/>
  <c r="G17" l="1"/>
  <c r="E14" l="1"/>
  <c r="O27"/>
  <c r="O23" s="1"/>
  <c r="O22" s="1"/>
  <c r="K27"/>
  <c r="K23" s="1"/>
  <c r="K22" s="1"/>
  <c r="J27"/>
  <c r="J23" s="1"/>
  <c r="J22" s="1"/>
  <c r="F27"/>
  <c r="E27"/>
  <c r="F25"/>
  <c r="F23" s="1"/>
  <c r="F22" s="1"/>
  <c r="E25"/>
  <c r="G18"/>
  <c r="G15" s="1"/>
  <c r="G14" s="1"/>
  <c r="F18"/>
  <c r="F15" s="1"/>
  <c r="F14" s="1"/>
  <c r="F35" s="1"/>
  <c r="E18"/>
  <c r="P14" l="1"/>
  <c r="E35"/>
  <c r="P35" s="1"/>
  <c r="E22"/>
</calcChain>
</file>

<file path=xl/sharedStrings.xml><?xml version="1.0" encoding="utf-8"?>
<sst xmlns="http://schemas.openxmlformats.org/spreadsheetml/2006/main" count="92" uniqueCount="79">
  <si>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</si>
  <si>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</si>
  <si>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</si>
  <si>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</si>
  <si>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</si>
  <si>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</si>
  <si>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</si>
  <si>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</si>
  <si>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</si>
  <si>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</si>
  <si>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</si>
  <si>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</si>
  <si>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</si>
  <si>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</si>
  <si>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</si>
  <si>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</si>
  <si>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</si>
  <si>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</si>
  <si>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</si>
  <si>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Смолінська селищна рада</t>
  </si>
  <si>
    <t>0110000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</si>
  <si>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</si>
  <si>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</si>
  <si>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</si>
  <si>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</si>
  <si>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Здійснення заходів із землеустрою</t>
  </si>
  <si>
    <t>Реалізація інших заходів щодо соціально-економічного розвитку територій</t>
  </si>
  <si>
    <t>X</t>
  </si>
  <si>
    <t>УСЬОГО</t>
  </si>
  <si>
    <t>Селищний голова</t>
  </si>
  <si>
    <t>Мазура М.М.</t>
  </si>
  <si>
    <t>11512000000</t>
  </si>
  <si>
    <t>(код бюджету)</t>
  </si>
  <si>
    <t>у тому числі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 на закупівлю засобів захисту учасників освітнього процесу в закладах загальної середньої освіти під час карантину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</si>
  <si>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</si>
  <si>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</si>
  <si>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</si>
  <si>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у тому числі за рахунок субвенції з місцевого бюджету за рахунок залишку коштів освітньої субвенції, що утворився на початок бюджетного періоду на ремонт та придбання обладнання для ідалень (харчоблоків)</t>
  </si>
  <si>
    <t>у тому числі за рахунок субвенції з державного бюджету місцевим бюджетам на надання державної підтримки особам зособливими освітніми потребами</t>
  </si>
  <si>
    <t>0611010</t>
  </si>
  <si>
    <t>1010</t>
  </si>
  <si>
    <t>0910</t>
  </si>
  <si>
    <t>Надання дошкільної освіти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</si>
  <si>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</si>
  <si>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</si>
  <si>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</si>
  <si>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</si>
  <si>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Організація та проведення громадських робіт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</si>
  <si>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</si>
  <si>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</si>
  <si>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</si>
  <si>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0614030</t>
  </si>
  <si>
    <t>4030</t>
  </si>
  <si>
    <t>0824</t>
  </si>
  <si>
    <t>Забезпечення діяльності бібліотек</t>
  </si>
  <si>
    <t>0611170</t>
  </si>
  <si>
    <t>1170</t>
  </si>
  <si>
    <t>0990</t>
  </si>
  <si>
    <t>Забезпечення діяльності інклюзивно-ресурсних центрів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</si>
  <si>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</si>
  <si>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</si>
  <si>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</si>
  <si>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</si>
  <si>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</si>
  <si>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</si>
  <si>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</si>
  <si>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</si>
  <si>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0112020</t>
  </si>
  <si>
    <t>2020</t>
  </si>
  <si>
    <t>0732</t>
  </si>
  <si>
    <t>Спеціалізована стаціонарна медична допомога населенню</t>
  </si>
  <si>
    <t>0600000</t>
  </si>
  <si>
    <t>Відділ освіти, культури, молоді та спорту Смолінської селищної ради</t>
  </si>
  <si>
    <t>0610000</t>
  </si>
  <si>
    <t>до рішення Смолінської ОТГ</t>
  </si>
  <si>
    <t>0113210</t>
  </si>
  <si>
    <t>0117130</t>
  </si>
  <si>
    <t>0117370</t>
  </si>
  <si>
    <t>від ___ листопада 2020 року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</si>
</sst>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3" fillId="0" borderId="2" xfId="0" applyNumberFormat="1" applyFont="1" applyBorder="1" applyAlignment="1">
      <alignment vertical="center" wrapText="1"/>
    </xf>
    <xf numFmtId="0" fontId="0" fillId="0" borderId="2" xfId="0" quotePrefix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vertical="center" wrapText="1"/>
    </xf>
    <xf numFmtId="4" fontId="0" fillId="0" borderId="2" xfId="0" applyNumberFormat="1" applyFont="1" applyBorder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5" zoomScaleNormal="85" workbookViewId="0">
      <pane ySplit="12" topLeftCell="A34" activePane="bottomLeft" state="frozen"/>
      <selection pane="bottomLeft" activeCell="M4" sqref="M4"/>
    </sheetView>
  </sheetViews>
  <sheetFormatPr defaultRowHeight="13.8"/>
  <cols>
    <col min="1" max="3" width="12.109375" customWidth="1"/>
    <col min="4" max="4" width="40.77734375" customWidth="1"/>
    <col min="5" max="16" width="13.77734375" customWidth="1"/>
  </cols>
  <sheetData>
    <row r="1" spans="1:16">
      <c r="M1" t="s">
        <v>0</v>
      </c>
    </row>
    <row r="2" spans="1:16">
      <c r="M2" t="s">
        <v>74</v>
      </c>
    </row>
    <row r="3" spans="1:16">
      <c r="M3" t="s">
        <v>78</v>
      </c>
    </row>
    <row r="5" spans="1:16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>
      <c r="A7" s="19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32</v>
      </c>
      <c r="P8" s="1" t="s">
        <v>3</v>
      </c>
    </row>
    <row r="9" spans="1:16">
      <c r="A9" s="29" t="s">
        <v>4</v>
      </c>
      <c r="B9" s="29" t="s">
        <v>5</v>
      </c>
      <c r="C9" s="29" t="s">
        <v>6</v>
      </c>
      <c r="D9" s="30" t="s">
        <v>7</v>
      </c>
      <c r="E9" s="30" t="s">
        <v>8</v>
      </c>
      <c r="F9" s="30"/>
      <c r="G9" s="30"/>
      <c r="H9" s="30"/>
      <c r="I9" s="30"/>
      <c r="J9" s="30" t="s">
        <v>15</v>
      </c>
      <c r="K9" s="30"/>
      <c r="L9" s="30"/>
      <c r="M9" s="30"/>
      <c r="N9" s="30"/>
      <c r="O9" s="30"/>
      <c r="P9" s="31" t="s">
        <v>17</v>
      </c>
    </row>
    <row r="10" spans="1:16">
      <c r="A10" s="30"/>
      <c r="B10" s="30"/>
      <c r="C10" s="30"/>
      <c r="D10" s="30"/>
      <c r="E10" s="31" t="s">
        <v>9</v>
      </c>
      <c r="F10" s="30" t="s">
        <v>10</v>
      </c>
      <c r="G10" s="30" t="s">
        <v>11</v>
      </c>
      <c r="H10" s="30"/>
      <c r="I10" s="30" t="s">
        <v>14</v>
      </c>
      <c r="J10" s="31" t="s">
        <v>9</v>
      </c>
      <c r="K10" s="30" t="s">
        <v>16</v>
      </c>
      <c r="L10" s="30" t="s">
        <v>10</v>
      </c>
      <c r="M10" s="30" t="s">
        <v>11</v>
      </c>
      <c r="N10" s="30"/>
      <c r="O10" s="30" t="s">
        <v>14</v>
      </c>
      <c r="P10" s="30"/>
    </row>
    <row r="11" spans="1:16">
      <c r="A11" s="30"/>
      <c r="B11" s="30"/>
      <c r="C11" s="30"/>
      <c r="D11" s="30"/>
      <c r="E11" s="30"/>
      <c r="F11" s="30"/>
      <c r="G11" s="30" t="s">
        <v>12</v>
      </c>
      <c r="H11" s="30" t="s">
        <v>13</v>
      </c>
      <c r="I11" s="30"/>
      <c r="J11" s="30"/>
      <c r="K11" s="30"/>
      <c r="L11" s="30"/>
      <c r="M11" s="30" t="s">
        <v>12</v>
      </c>
      <c r="N11" s="30" t="s">
        <v>13</v>
      </c>
      <c r="O11" s="30"/>
      <c r="P11" s="30"/>
    </row>
    <row r="12" spans="1:16" ht="44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f>E15</f>
        <v>666100</v>
      </c>
      <c r="F14" s="10">
        <f t="shared" ref="F14:O14" si="0">F15</f>
        <v>666100</v>
      </c>
      <c r="G14" s="10">
        <f t="shared" si="0"/>
        <v>1231700</v>
      </c>
      <c r="H14" s="10">
        <f t="shared" si="0"/>
        <v>-332900</v>
      </c>
      <c r="I14" s="10">
        <f t="shared" si="0"/>
        <v>-60000</v>
      </c>
      <c r="J14" s="10">
        <f t="shared" si="0"/>
        <v>-32000</v>
      </c>
      <c r="K14" s="10">
        <f t="shared" si="0"/>
        <v>-32000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-32000</v>
      </c>
      <c r="P14" s="10">
        <f>E14+J14</f>
        <v>634100</v>
      </c>
    </row>
    <row r="15" spans="1:16">
      <c r="A15" s="6" t="s">
        <v>20</v>
      </c>
      <c r="B15" s="7"/>
      <c r="C15" s="8"/>
      <c r="D15" s="9" t="s">
        <v>19</v>
      </c>
      <c r="E15" s="10">
        <f>E16+E17+E18+E19+E20+E21</f>
        <v>666100</v>
      </c>
      <c r="F15" s="10">
        <f t="shared" ref="F15:O15" si="1">F16+F17+F18+F19+F20+F21</f>
        <v>666100</v>
      </c>
      <c r="G15" s="10">
        <f t="shared" si="1"/>
        <v>1231700</v>
      </c>
      <c r="H15" s="10">
        <f t="shared" si="1"/>
        <v>-332900</v>
      </c>
      <c r="I15" s="10">
        <f t="shared" si="1"/>
        <v>-60000</v>
      </c>
      <c r="J15" s="10">
        <f t="shared" si="1"/>
        <v>-32000</v>
      </c>
      <c r="K15" s="10">
        <f t="shared" si="1"/>
        <v>-32000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-32000</v>
      </c>
      <c r="P15" s="10">
        <f t="shared" ref="P15:P35" si="2">E15+J15</f>
        <v>634100</v>
      </c>
    </row>
    <row r="16" spans="1:16" s="26" customFormat="1" ht="69">
      <c r="A16" s="11" t="s">
        <v>43</v>
      </c>
      <c r="B16" s="11" t="s">
        <v>44</v>
      </c>
      <c r="C16" s="12" t="s">
        <v>45</v>
      </c>
      <c r="D16" s="13" t="s">
        <v>46</v>
      </c>
      <c r="E16" s="24">
        <v>1400</v>
      </c>
      <c r="F16" s="25">
        <v>1400</v>
      </c>
      <c r="G16" s="25">
        <v>0</v>
      </c>
      <c r="H16" s="25">
        <v>1400</v>
      </c>
      <c r="I16" s="25">
        <v>0</v>
      </c>
      <c r="J16" s="24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10">
        <f t="shared" si="2"/>
        <v>1400</v>
      </c>
    </row>
    <row r="17" spans="1:16" s="26" customFormat="1" ht="27.6">
      <c r="A17" s="11" t="s">
        <v>67</v>
      </c>
      <c r="B17" s="11" t="s">
        <v>68</v>
      </c>
      <c r="C17" s="12" t="s">
        <v>69</v>
      </c>
      <c r="D17" s="13" t="s">
        <v>70</v>
      </c>
      <c r="E17" s="24">
        <f>634100</f>
        <v>634100</v>
      </c>
      <c r="F17" s="25">
        <f>634100</f>
        <v>634100</v>
      </c>
      <c r="G17" s="25">
        <f>634100+522500</f>
        <v>1156600</v>
      </c>
      <c r="H17" s="25">
        <v>-334300</v>
      </c>
      <c r="I17" s="25">
        <v>0</v>
      </c>
      <c r="J17" s="24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10">
        <f t="shared" si="2"/>
        <v>634100</v>
      </c>
    </row>
    <row r="18" spans="1:16" s="26" customFormat="1" ht="55.2">
      <c r="A18" s="11" t="s">
        <v>21</v>
      </c>
      <c r="B18" s="11" t="s">
        <v>23</v>
      </c>
      <c r="C18" s="12" t="s">
        <v>22</v>
      </c>
      <c r="D18" s="13" t="s">
        <v>24</v>
      </c>
      <c r="E18" s="24">
        <f>0+111000</f>
        <v>111000</v>
      </c>
      <c r="F18" s="25">
        <f>0+111000</f>
        <v>111000</v>
      </c>
      <c r="G18" s="25">
        <f>500+91500</f>
        <v>92000</v>
      </c>
      <c r="H18" s="25">
        <v>0</v>
      </c>
      <c r="I18" s="25">
        <v>0</v>
      </c>
      <c r="J18" s="24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10">
        <f t="shared" si="2"/>
        <v>111000</v>
      </c>
    </row>
    <row r="19" spans="1:16" s="26" customFormat="1">
      <c r="A19" s="11" t="s">
        <v>75</v>
      </c>
      <c r="B19" s="11">
        <v>3210</v>
      </c>
      <c r="C19" s="12"/>
      <c r="D19" s="15" t="s">
        <v>47</v>
      </c>
      <c r="E19" s="24">
        <v>-20400</v>
      </c>
      <c r="F19" s="25">
        <v>-20400</v>
      </c>
      <c r="G19" s="25">
        <v>-16900</v>
      </c>
      <c r="H19" s="25">
        <v>0</v>
      </c>
      <c r="I19" s="25">
        <v>0</v>
      </c>
      <c r="J19" s="24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10">
        <f t="shared" si="2"/>
        <v>-20400</v>
      </c>
    </row>
    <row r="20" spans="1:16" s="26" customFormat="1">
      <c r="A20" s="11" t="s">
        <v>76</v>
      </c>
      <c r="B20" s="11">
        <v>7130</v>
      </c>
      <c r="C20" s="12"/>
      <c r="D20" s="15" t="s">
        <v>25</v>
      </c>
      <c r="E20" s="24">
        <v>-60000</v>
      </c>
      <c r="F20" s="25">
        <v>-60000</v>
      </c>
      <c r="G20" s="25">
        <v>0</v>
      </c>
      <c r="H20" s="25">
        <v>0</v>
      </c>
      <c r="I20" s="25">
        <v>-60000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10">
        <f t="shared" si="2"/>
        <v>-60000</v>
      </c>
    </row>
    <row r="21" spans="1:16" s="26" customFormat="1" ht="27.6">
      <c r="A21" s="11" t="s">
        <v>77</v>
      </c>
      <c r="B21" s="11">
        <v>7370</v>
      </c>
      <c r="C21" s="12"/>
      <c r="D21" s="15" t="s">
        <v>26</v>
      </c>
      <c r="E21" s="24">
        <v>0</v>
      </c>
      <c r="F21" s="25">
        <v>0</v>
      </c>
      <c r="G21" s="25">
        <v>0</v>
      </c>
      <c r="H21" s="25">
        <v>0</v>
      </c>
      <c r="I21" s="25">
        <v>0</v>
      </c>
      <c r="J21" s="24">
        <v>-32000</v>
      </c>
      <c r="K21" s="25">
        <v>-32000</v>
      </c>
      <c r="L21" s="25">
        <v>0</v>
      </c>
      <c r="M21" s="25">
        <v>0</v>
      </c>
      <c r="N21" s="25">
        <v>0</v>
      </c>
      <c r="O21" s="25">
        <v>-32000</v>
      </c>
      <c r="P21" s="10">
        <f t="shared" si="2"/>
        <v>-32000</v>
      </c>
    </row>
    <row r="22" spans="1:16" ht="27.6">
      <c r="A22" s="6" t="s">
        <v>71</v>
      </c>
      <c r="B22" s="7"/>
      <c r="C22" s="8"/>
      <c r="D22" s="9" t="s">
        <v>72</v>
      </c>
      <c r="E22" s="10">
        <f>E23</f>
        <v>-278061.98</v>
      </c>
      <c r="F22" s="10">
        <f t="shared" ref="F22:O22" si="3">F23</f>
        <v>-278061.98</v>
      </c>
      <c r="G22" s="10">
        <f t="shared" si="3"/>
        <v>-264800</v>
      </c>
      <c r="H22" s="10">
        <f t="shared" si="3"/>
        <v>0</v>
      </c>
      <c r="I22" s="10">
        <f t="shared" si="3"/>
        <v>0</v>
      </c>
      <c r="J22" s="10">
        <f t="shared" si="3"/>
        <v>-254332.02000000002</v>
      </c>
      <c r="K22" s="10">
        <f t="shared" si="3"/>
        <v>-254332.02000000002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-254332.02000000002</v>
      </c>
      <c r="P22" s="10">
        <f t="shared" si="2"/>
        <v>-532394</v>
      </c>
    </row>
    <row r="23" spans="1:16" ht="27.6">
      <c r="A23" s="6" t="s">
        <v>73</v>
      </c>
      <c r="B23" s="7"/>
      <c r="C23" s="8"/>
      <c r="D23" s="9" t="s">
        <v>72</v>
      </c>
      <c r="E23" s="10">
        <f>E24+E25+E27+E31+E32+E33+E34</f>
        <v>-278061.98</v>
      </c>
      <c r="F23" s="10">
        <f t="shared" ref="F23:O23" si="4">F24+F25+F27+F31+F32+F33+F34</f>
        <v>-278061.98</v>
      </c>
      <c r="G23" s="10">
        <f t="shared" si="4"/>
        <v>-264800</v>
      </c>
      <c r="H23" s="10">
        <f t="shared" si="4"/>
        <v>0</v>
      </c>
      <c r="I23" s="10">
        <f t="shared" si="4"/>
        <v>0</v>
      </c>
      <c r="J23" s="10">
        <f t="shared" si="4"/>
        <v>-254332.02000000002</v>
      </c>
      <c r="K23" s="10">
        <f t="shared" si="4"/>
        <v>-254332.02000000002</v>
      </c>
      <c r="L23" s="10">
        <f t="shared" si="4"/>
        <v>0</v>
      </c>
      <c r="M23" s="10">
        <f t="shared" si="4"/>
        <v>0</v>
      </c>
      <c r="N23" s="10">
        <f t="shared" si="4"/>
        <v>0</v>
      </c>
      <c r="O23" s="10">
        <f t="shared" si="4"/>
        <v>-254332.02000000002</v>
      </c>
      <c r="P23" s="10">
        <f t="shared" si="2"/>
        <v>-532394</v>
      </c>
    </row>
    <row r="24" spans="1:16" s="26" customFormat="1" ht="41.4">
      <c r="A24" s="11" t="s">
        <v>48</v>
      </c>
      <c r="B24" s="11" t="s">
        <v>49</v>
      </c>
      <c r="C24" s="12" t="s">
        <v>45</v>
      </c>
      <c r="D24" s="13" t="s">
        <v>50</v>
      </c>
      <c r="E24" s="24">
        <v>58000</v>
      </c>
      <c r="F24" s="25">
        <v>58000</v>
      </c>
      <c r="G24" s="25">
        <v>0</v>
      </c>
      <c r="H24" s="25">
        <v>0</v>
      </c>
      <c r="I24" s="25">
        <v>0</v>
      </c>
      <c r="J24" s="24">
        <v>30000</v>
      </c>
      <c r="K24" s="25">
        <v>30000</v>
      </c>
      <c r="L24" s="25">
        <v>0</v>
      </c>
      <c r="M24" s="25">
        <v>0</v>
      </c>
      <c r="N24" s="25">
        <v>0</v>
      </c>
      <c r="O24" s="25">
        <v>30000</v>
      </c>
      <c r="P24" s="10">
        <f t="shared" si="2"/>
        <v>88000</v>
      </c>
    </row>
    <row r="25" spans="1:16" s="26" customFormat="1">
      <c r="A25" s="11" t="s">
        <v>39</v>
      </c>
      <c r="B25" s="11" t="s">
        <v>40</v>
      </c>
      <c r="C25" s="12" t="s">
        <v>41</v>
      </c>
      <c r="D25" s="13" t="s">
        <v>42</v>
      </c>
      <c r="E25" s="24">
        <f>13500-139000</f>
        <v>-125500</v>
      </c>
      <c r="F25" s="25">
        <f>13500-139000</f>
        <v>-125500</v>
      </c>
      <c r="G25" s="25">
        <v>8200</v>
      </c>
      <c r="H25" s="25">
        <v>0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10">
        <f t="shared" si="2"/>
        <v>-125500</v>
      </c>
    </row>
    <row r="26" spans="1:16" s="26" customFormat="1" ht="55.2">
      <c r="A26" s="21"/>
      <c r="B26" s="22"/>
      <c r="C26" s="23"/>
      <c r="D26" s="20" t="s">
        <v>38</v>
      </c>
      <c r="E26" s="24">
        <v>13500</v>
      </c>
      <c r="F26" s="25">
        <v>13500</v>
      </c>
      <c r="G26" s="25">
        <v>8200</v>
      </c>
      <c r="H26" s="25">
        <v>0</v>
      </c>
      <c r="I26" s="25">
        <v>0</v>
      </c>
      <c r="J26" s="24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10">
        <f t="shared" si="2"/>
        <v>13500</v>
      </c>
    </row>
    <row r="27" spans="1:16" ht="55.2">
      <c r="A27" s="11" t="s">
        <v>34</v>
      </c>
      <c r="B27" s="11" t="s">
        <v>22</v>
      </c>
      <c r="C27" s="12" t="s">
        <v>35</v>
      </c>
      <c r="D27" s="13" t="s">
        <v>36</v>
      </c>
      <c r="E27" s="14">
        <f>121206+232.02-33000+23800</f>
        <v>112238.02</v>
      </c>
      <c r="F27" s="15">
        <f>121206+232.02-33000+23800</f>
        <v>112238.02</v>
      </c>
      <c r="G27" s="15">
        <v>-27000</v>
      </c>
      <c r="H27" s="15">
        <v>0</v>
      </c>
      <c r="I27" s="15">
        <v>0</v>
      </c>
      <c r="J27" s="14">
        <f>-232.02-284100</f>
        <v>-284332.02</v>
      </c>
      <c r="K27" s="15">
        <f>-232.02-284100</f>
        <v>-284332.02</v>
      </c>
      <c r="L27" s="15">
        <v>0</v>
      </c>
      <c r="M27" s="15">
        <v>0</v>
      </c>
      <c r="N27" s="15">
        <v>0</v>
      </c>
      <c r="O27" s="15">
        <f>-232.02-284100</f>
        <v>-284332.02</v>
      </c>
      <c r="P27" s="10">
        <f t="shared" si="2"/>
        <v>-172094</v>
      </c>
    </row>
    <row r="28" spans="1:16" ht="110.4">
      <c r="A28" s="11"/>
      <c r="B28" s="11"/>
      <c r="C28" s="12"/>
      <c r="D28" s="20" t="s">
        <v>33</v>
      </c>
      <c r="E28" s="14">
        <v>121206</v>
      </c>
      <c r="F28" s="15">
        <v>121206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0">
        <f t="shared" si="2"/>
        <v>121206</v>
      </c>
    </row>
    <row r="29" spans="1:16" ht="82.8">
      <c r="A29" s="11"/>
      <c r="B29" s="11"/>
      <c r="C29" s="12"/>
      <c r="D29" s="20" t="s">
        <v>37</v>
      </c>
      <c r="E29" s="14">
        <v>232.02</v>
      </c>
      <c r="F29" s="15">
        <v>232.02</v>
      </c>
      <c r="G29" s="15">
        <v>0</v>
      </c>
      <c r="H29" s="15">
        <v>0</v>
      </c>
      <c r="I29" s="15">
        <v>0</v>
      </c>
      <c r="J29" s="14">
        <v>-232.02</v>
      </c>
      <c r="K29" s="15">
        <v>-232.02</v>
      </c>
      <c r="L29" s="15">
        <v>0</v>
      </c>
      <c r="M29" s="15">
        <v>0</v>
      </c>
      <c r="N29" s="15">
        <v>0</v>
      </c>
      <c r="O29" s="15">
        <v>-232.02</v>
      </c>
      <c r="P29" s="10">
        <f t="shared" si="2"/>
        <v>0</v>
      </c>
    </row>
    <row r="30" spans="1:16" ht="55.2">
      <c r="A30" s="11"/>
      <c r="B30" s="11"/>
      <c r="C30" s="12"/>
      <c r="D30" s="20" t="s">
        <v>38</v>
      </c>
      <c r="E30" s="14">
        <v>-33000</v>
      </c>
      <c r="F30" s="15">
        <v>-33000</v>
      </c>
      <c r="G30" s="15">
        <v>-27000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0">
        <f t="shared" si="2"/>
        <v>-33000</v>
      </c>
    </row>
    <row r="31" spans="1:16" ht="41.4">
      <c r="A31" s="11" t="s">
        <v>59</v>
      </c>
      <c r="B31" s="11" t="s">
        <v>60</v>
      </c>
      <c r="C31" s="12" t="s">
        <v>61</v>
      </c>
      <c r="D31" s="13" t="s">
        <v>62</v>
      </c>
      <c r="E31" s="14">
        <v>-300000</v>
      </c>
      <c r="F31" s="15">
        <v>-300000</v>
      </c>
      <c r="G31" s="15">
        <v>-246000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0">
        <f t="shared" si="2"/>
        <v>-300000</v>
      </c>
    </row>
    <row r="32" spans="1:16" ht="27.6">
      <c r="A32" s="11" t="s">
        <v>55</v>
      </c>
      <c r="B32" s="11" t="s">
        <v>56</v>
      </c>
      <c r="C32" s="12" t="s">
        <v>57</v>
      </c>
      <c r="D32" s="13" t="s">
        <v>58</v>
      </c>
      <c r="E32" s="14">
        <v>0</v>
      </c>
      <c r="F32" s="15">
        <v>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0">
        <f t="shared" si="2"/>
        <v>0</v>
      </c>
    </row>
    <row r="33" spans="1:16">
      <c r="A33" s="11" t="s">
        <v>51</v>
      </c>
      <c r="B33" s="11" t="s">
        <v>52</v>
      </c>
      <c r="C33" s="12" t="s">
        <v>53</v>
      </c>
      <c r="D33" s="13" t="s">
        <v>54</v>
      </c>
      <c r="E33" s="14">
        <v>-10800</v>
      </c>
      <c r="F33" s="15">
        <v>-10800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0">
        <f t="shared" si="2"/>
        <v>-10800</v>
      </c>
    </row>
    <row r="34" spans="1:16" ht="41.4">
      <c r="A34" s="11" t="s">
        <v>63</v>
      </c>
      <c r="B34" s="11" t="s">
        <v>64</v>
      </c>
      <c r="C34" s="12" t="s">
        <v>65</v>
      </c>
      <c r="D34" s="13" t="s">
        <v>66</v>
      </c>
      <c r="E34" s="14">
        <v>-12000</v>
      </c>
      <c r="F34" s="15">
        <v>-12000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0">
        <f t="shared" si="2"/>
        <v>-12000</v>
      </c>
    </row>
    <row r="35" spans="1:16">
      <c r="A35" s="16" t="s">
        <v>27</v>
      </c>
      <c r="B35" s="16" t="s">
        <v>27</v>
      </c>
      <c r="C35" s="17" t="s">
        <v>27</v>
      </c>
      <c r="D35" s="10" t="s">
        <v>28</v>
      </c>
      <c r="E35" s="10">
        <f>E14+E22</f>
        <v>388038.02</v>
      </c>
      <c r="F35" s="10">
        <f t="shared" ref="F35:O35" si="5">F14+F22</f>
        <v>388038.02</v>
      </c>
      <c r="G35" s="10">
        <f t="shared" si="5"/>
        <v>966900</v>
      </c>
      <c r="H35" s="10">
        <f t="shared" si="5"/>
        <v>-332900</v>
      </c>
      <c r="I35" s="10">
        <f t="shared" si="5"/>
        <v>-60000</v>
      </c>
      <c r="J35" s="10">
        <f t="shared" si="5"/>
        <v>-286332.02</v>
      </c>
      <c r="K35" s="10">
        <f t="shared" si="5"/>
        <v>-286332.02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10">
        <f t="shared" si="5"/>
        <v>-286332.02</v>
      </c>
      <c r="P35" s="10">
        <f t="shared" si="2"/>
        <v>101706</v>
      </c>
    </row>
    <row r="38" spans="1:16">
      <c r="B38" s="3" t="s">
        <v>29</v>
      </c>
      <c r="I38" s="3" t="s">
        <v>30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39370078740157483" right="0.39370078740157483" top="0.59055118110236215" bottom="0.59055118110236215" header="0" footer="0"/>
  <pageSetup paperSize="9" scale="6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Ревенко</dc:creator>
  <cp:lastModifiedBy>Ревенко</cp:lastModifiedBy>
  <cp:lastPrinted>2020-11-19T07:21:59Z</cp:lastPrinted>
  <dcterms:created xsi:type="dcterms:W3CDTF">2020-11-19T06:09:00Z</dcterms:created>
  <dcterms:modified xsi:type="dcterms:W3CDTF">2020-11-19T08:04:28Z</dcterms:modified>
</cp:coreProperties>
</file>