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900" yWindow="240" windowWidth="15000" windowHeight="12810" activeTab="5"/>
  </bookViews>
  <sheets>
    <sheet name="дод1" sheetId="11" r:id="rId1"/>
    <sheet name="дод2" sheetId="13" r:id="rId2"/>
    <sheet name="дод3" sheetId="12" r:id="rId3"/>
    <sheet name="дод4" sheetId="4" r:id="rId4"/>
    <sheet name="дод5" sheetId="6" r:id="rId5"/>
    <sheet name="дод6" sheetId="5" r:id="rId6"/>
    <sheet name="дод7" sheetId="7" r:id="rId7"/>
    <sheet name="дод8" sheetId="8" r:id="rId8"/>
  </sheets>
  <calcPr calcId="145621"/>
</workbook>
</file>

<file path=xl/calcChain.xml><?xml version="1.0" encoding="utf-8"?>
<calcChain xmlns="http://schemas.openxmlformats.org/spreadsheetml/2006/main">
  <c r="J17" i="12" l="1"/>
  <c r="K26" i="12"/>
  <c r="J26" i="12"/>
  <c r="E26" i="12"/>
  <c r="F17" i="12"/>
  <c r="F48" i="12" s="1"/>
  <c r="C27" i="13" l="1"/>
  <c r="C26" i="13"/>
  <c r="C25" i="13"/>
  <c r="C24" i="13"/>
  <c r="C23" i="13"/>
  <c r="C22" i="13"/>
  <c r="C20" i="13"/>
  <c r="C19" i="13"/>
  <c r="C18" i="13"/>
  <c r="C17" i="13"/>
  <c r="C16" i="13"/>
  <c r="C15" i="13"/>
  <c r="O48" i="12" l="1"/>
  <c r="K48" i="12"/>
  <c r="P17" i="12"/>
  <c r="E17" i="12"/>
  <c r="I21" i="5" l="1"/>
  <c r="D14" i="11" l="1"/>
  <c r="D19" i="11" s="1"/>
  <c r="D15" i="11"/>
  <c r="E48" i="12" l="1"/>
  <c r="G17" i="12"/>
  <c r="G48" i="12" s="1"/>
  <c r="G30" i="7" l="1"/>
  <c r="H30" i="7"/>
  <c r="J15" i="7"/>
  <c r="I15" i="7"/>
  <c r="G15" i="7"/>
  <c r="G37" i="7" s="1"/>
  <c r="J30" i="7"/>
  <c r="J37" i="7" l="1"/>
  <c r="J48" i="12"/>
  <c r="P48" i="12" l="1"/>
  <c r="C14" i="11"/>
  <c r="C19" i="11" s="1"/>
  <c r="H15" i="7" l="1"/>
  <c r="H37" i="7" s="1"/>
  <c r="C15" i="11" l="1"/>
  <c r="I30" i="7" l="1"/>
  <c r="I37" i="7" s="1"/>
</calcChain>
</file>

<file path=xl/sharedStrings.xml><?xml version="1.0" encoding="utf-8"?>
<sst xmlns="http://schemas.openxmlformats.org/spreadsheetml/2006/main" count="595" uniqueCount="268">
  <si>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</si>
  <si>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</si>
  <si>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</si>
  <si>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</si>
  <si>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</si>
  <si>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</si>
  <si>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</si>
  <si>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</si>
  <si>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</si>
  <si>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</si>
  <si>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</si>
  <si>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</si>
  <si>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</si>
  <si>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</si>
  <si>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</si>
  <si>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Разом доходів</t>
  </si>
  <si>
    <t>X</t>
  </si>
  <si>
    <t>Селищний голова</t>
  </si>
  <si>
    <t>Мазура М.М.</t>
  </si>
  <si>
    <t>11512000000</t>
  </si>
  <si>
    <t>(код бюджету)</t>
  </si>
  <si>
    <t>до рішення Смолінської селищної ради</t>
  </si>
  <si>
    <t>"Про бюджет Смолінської селищної територіальної громади на 2021 рік"</t>
  </si>
  <si>
    <t>РОЗПОДІЛ</t>
  </si>
  <si>
    <t>видатків селищного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</si>
  <si>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</si>
  <si>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</si>
  <si>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</si>
  <si>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</si>
  <si>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</si>
  <si>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</si>
  <si>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Смолінська селищна рада</t>
  </si>
  <si>
    <t>0110000</t>
  </si>
  <si>
    <t>0180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</si>
  <si>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</si>
  <si>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</si>
  <si>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</si>
  <si>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</si>
  <si>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</si>
  <si>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</si>
  <si>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</si>
  <si>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</si>
  <si>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</si>
  <si>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</si>
  <si>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</si>
  <si>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</si>
  <si>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</si>
  <si>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</si>
  <si>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</si>
  <si>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</si>
  <si>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</si>
  <si>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</si>
  <si>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</si>
  <si>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</si>
  <si>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0118340</t>
  </si>
  <si>
    <t>8340</t>
  </si>
  <si>
    <t>0540</t>
  </si>
  <si>
    <t>Природоохоронні заходи за рахунок цільових фондів</t>
  </si>
  <si>
    <t>Інші субвенції з місцевого бюджету</t>
  </si>
  <si>
    <t>0600000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</si>
  <si>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</si>
  <si>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</si>
  <si>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</si>
  <si>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</si>
  <si>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0990</t>
  </si>
  <si>
    <t>0614030</t>
  </si>
  <si>
    <t>4030</t>
  </si>
  <si>
    <t>0824</t>
  </si>
  <si>
    <t>Забезпечення діяльності бібліотек</t>
  </si>
  <si>
    <t>УСЬОГО</t>
  </si>
  <si>
    <t>Додаток 4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</si>
  <si>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</si>
  <si>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</si>
  <si>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</si>
  <si>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</si>
  <si>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</si>
  <si>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</si>
  <si>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</si>
  <si>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 xml:space="preserve"> </t>
  </si>
  <si>
    <t>х</t>
  </si>
  <si>
    <t>Додаток 6</t>
  </si>
  <si>
    <t>коштів бюджету розвитку на здійснення заходів із будівництва, реконструкції і реставрації об'єктів виробничої,</t>
  </si>
  <si>
    <t>комунікаційної та соціальної інфраструктури за об'єктами у 2021 році</t>
  </si>
  <si>
    <t>Найменування об'єкта будівництва /вид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</si>
  <si>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</si>
  <si>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</si>
  <si>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</si>
  <si>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</si>
  <si>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</si>
  <si>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Додаток 5</t>
  </si>
  <si>
    <t>Міжбюджетні трансферти на 2021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</si>
  <si>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</si>
  <si>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</si>
  <si>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</si>
  <si>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</si>
  <si>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</si>
  <si>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Бюджет Смолінської селищної територіальної громади</t>
  </si>
  <si>
    <t>41033900</t>
  </si>
  <si>
    <t>41040200</t>
  </si>
  <si>
    <t>41051000</t>
  </si>
  <si>
    <t>41051200</t>
  </si>
  <si>
    <t>41051500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</si>
  <si>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</si>
  <si>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</si>
  <si>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</si>
  <si>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</si>
  <si>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</si>
  <si>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</si>
  <si>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Додаток 7</t>
  </si>
  <si>
    <t>Розподіл витрат місцевого бюджету на реалізацію місцевих/регіональних програм у 2021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</si>
  <si>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</si>
  <si>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</si>
  <si>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</si>
  <si>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</si>
  <si>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2023 роки</t>
  </si>
  <si>
    <t xml:space="preserve">Рішення сесії Смолінської селищної ради від 18 грудня 2020 року № 35 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</si>
  <si>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2020 -2022 роки</t>
  </si>
  <si>
    <t>Рішення сесії Смолінської селищної ради від 10 квітня 2020 року № 429</t>
  </si>
  <si>
    <t xml:space="preserve">	Програма соціальної підтримки дітей Смолінської селищної територіальної громади на 2021 рік</t>
  </si>
  <si>
    <t>Рішення сесії Смолінської селищної ради від 18 грудня 2020 року № 35</t>
  </si>
  <si>
    <t>Комплексна програма соціальної підтримки  учасників АТО на 2021 – 2023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</si>
  <si>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2021-2023 рік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</si>
  <si>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</si>
  <si>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Програма економічного і соціального розвитку Смолінської селищної територіальної громади на 2021-2023 роки</t>
  </si>
  <si>
    <t>Програма охорони навколишнього природного середовища Смолінської об’єднаної територіальної громади на 2019 – 2023 роки</t>
  </si>
  <si>
    <t xml:space="preserve">Рішення сесії Смолінської селищної ради від 21 грудня 2018 року № 223 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</si>
  <si>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</si>
  <si>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</si>
  <si>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</si>
  <si>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Додаток 8</t>
  </si>
  <si>
    <t>ПЕРЕЛІК</t>
  </si>
  <si>
    <t>Найменування об'єкта відповідно природоохоронного заходу</t>
  </si>
  <si>
    <t>Обсяг видатків, які спрямовуються на природоохоронні заходи та об'єкти у бюджетному періоді, гривень</t>
  </si>
  <si>
    <t>з них:</t>
  </si>
  <si>
    <t>Озеленення вулиць на території громади, розширення паркових зон</t>
  </si>
  <si>
    <t>Будівництво інших обєктів комунальної власності</t>
  </si>
  <si>
    <t xml:space="preserve">бюджет Маловисківської ОТГ </t>
  </si>
  <si>
    <t xml:space="preserve">Відділ освіти, культури, молоді та спорту </t>
  </si>
  <si>
    <t>капітальний ремонт</t>
  </si>
  <si>
    <t>Субвенція з місцевого бюджету на здійснення природоохоронних заходів</t>
  </si>
  <si>
    <t>`0117130</t>
  </si>
  <si>
    <t>Здійснення заходів із землеустрою</t>
  </si>
  <si>
    <t>0617321</t>
  </si>
  <si>
    <t>0443</t>
  </si>
  <si>
    <t>`0421</t>
  </si>
  <si>
    <t>`0443</t>
  </si>
  <si>
    <t>Придбання впроваджєення обладнання для збору, транспортування, перероблення  та складування побутових і промислових відходів</t>
  </si>
  <si>
    <t>Забезпечення безпечного збирання, перевезення, зберігання, знешкодження і захоронення відходів</t>
  </si>
  <si>
    <t>природоохоронних заходів та об'єктів, фінансування яких буде здійснюватися у 2021 році за рахунок коштів охорони навколишнього природного середовища</t>
  </si>
  <si>
    <t>Інші заходи, пов`язані з економічною діяльністю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</si>
  <si>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</si>
  <si>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</si>
  <si>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</si>
  <si>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0117461</t>
  </si>
  <si>
    <t>Організація та проведення громадських робіт</t>
  </si>
  <si>
    <t>ДОХОДИ_x000D_
місцевого бюджету на 2021 рік</t>
  </si>
  <si>
    <t>субвенція державному бюджету</t>
  </si>
  <si>
    <t>Програма розвитку земельних відносин Смолінської територіальної громади на 2020 - 2024 р.р.</t>
  </si>
  <si>
    <t xml:space="preserve">Рішення сесії Смолінської селищної ради від 21 грудня 2018 року № 223 в редакції рішення від 18 грудня 2020 року № 35 </t>
  </si>
  <si>
    <t>`0490</t>
  </si>
  <si>
    <t xml:space="preserve"> до рішення Смолінської селищної ради</t>
  </si>
  <si>
    <t xml:space="preserve">"Про бюджет Смолінської селищної територіальної громади на 2021 рік" </t>
  </si>
  <si>
    <t>Про бюджет територіальної громади  на 2021 рік"</t>
  </si>
  <si>
    <t xml:space="preserve">Про внесення змін до бюджету ради від 18.12.2020 року №37 </t>
  </si>
  <si>
    <t>Про внесення змін до бюджету ради від 18.12.2020 року №37</t>
  </si>
  <si>
    <t>"Про бюджет територіальної громади  на 2021 рік"</t>
  </si>
  <si>
    <t>( придбання насосного агрегату для КНС №2 Cмолінського ВКГ  ОКВП «Дніпро – Кіровоград»)</t>
  </si>
  <si>
    <t>Офіційні трансферти  </t>
  </si>
  <si>
    <t>М. МАЗУРА</t>
  </si>
  <si>
    <t>Додаток 3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</si>
  <si>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</si>
  <si>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</si>
  <si>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</si>
  <si>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</si>
  <si>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</si>
  <si>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</si>
  <si>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</t>
  </si>
  <si>
    <t>0111</t>
  </si>
  <si>
    <t>0117330</t>
  </si>
  <si>
    <t>'Утримання та розвиток автомобільних доріг та дорожньої інфраструктури за рахунок коштів місцевого бюджету</t>
  </si>
  <si>
    <t>Відділ освіти, культури, молоді та спорту Смолінської селищної ради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</si>
  <si>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</si>
  <si>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</si>
  <si>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</si>
  <si>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</si>
  <si>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</si>
  <si>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</si>
  <si>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</si>
  <si>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</si>
  <si>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</si>
  <si>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</si>
  <si>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</si>
  <si>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</si>
  <si>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</si>
  <si>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</si>
  <si>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</si>
  <si>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</si>
  <si>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</si>
  <si>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</si>
  <si>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</si>
  <si>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</si>
  <si>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</si>
  <si>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</si>
  <si>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</si>
  <si>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</si>
  <si>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</si>
  <si>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Смолінської селищної ради</t>
  </si>
  <si>
    <t>3710000</t>
  </si>
  <si>
    <t>0133</t>
  </si>
  <si>
    <t>Інша діяльністьб у сфері державного управління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</si>
  <si>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</si>
  <si>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0611210</t>
  </si>
  <si>
    <t>1210</t>
  </si>
  <si>
    <t>субвенція Добровеличківській ОТГ</t>
  </si>
  <si>
    <t>Будівництво  медичних установ та закладів</t>
  </si>
  <si>
    <t>0117322</t>
  </si>
  <si>
    <t>реконструкція мереж  вуличного освітлення</t>
  </si>
  <si>
    <t xml:space="preserve">Капітальний ремонт вул. Нагірна в смт. Смоліне Новоукраїнського району Кіровоградської області </t>
  </si>
  <si>
    <t>Реконструкція колишньої будівлі інфекційного відділення під відділення паліативної допомоги та інтернат для громадян похилого віку і осіб з інвалідністю комунального некомерційного підприємства" "Смолінська медико - санітарна частина"Смолінської селищної ради "за адресою : вулиця Казакова ,70,селище міського типу Смоліне, Новоукраїнський р-н,Кіровограська обл."</t>
  </si>
  <si>
    <t>в тому числі.залучення залишку світньої субвенції, який склався на 01.01. 2021 р.</t>
  </si>
  <si>
    <t>`0117330</t>
  </si>
  <si>
    <t>0117693</t>
  </si>
  <si>
    <t>`0117322</t>
  </si>
  <si>
    <t>Будівництво медичних установ та закладів</t>
  </si>
  <si>
    <t xml:space="preserve">Надання позашкільної освіти закладами позашкільної освіти, заходи із позашкільної роботи з дітьми </t>
  </si>
  <si>
    <t>`0611080</t>
  </si>
  <si>
    <t>`0960</t>
  </si>
  <si>
    <t>Забезпечення діяльності палаців і будинків культури, клубів ,центрів дозвілля та інших клубних закладів</t>
  </si>
  <si>
    <t>Додаток 2</t>
  </si>
  <si>
    <t>ФІНАНСУВАННЯ_x000D_
місцевого бюджету на 2021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</si>
  <si>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</si>
  <si>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</si>
  <si>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</si>
  <si>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</si>
  <si>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</si>
  <si>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</si>
  <si>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</si>
  <si>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</si>
  <si>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</si>
  <si>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</si>
  <si>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</si>
  <si>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0117130</t>
  </si>
  <si>
    <t>0421</t>
  </si>
  <si>
    <t>Централізовані заходи з лікування хворих на цукровий та нецукровий діабет</t>
  </si>
  <si>
    <t>0112144</t>
  </si>
  <si>
    <t>2144</t>
  </si>
  <si>
    <t>0763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</si>
  <si>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</si>
  <si>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0113104</t>
  </si>
  <si>
    <t>1020</t>
  </si>
  <si>
    <t>0490</t>
  </si>
  <si>
    <t>Інші заходи, повязані з економічною діяльністю</t>
  </si>
  <si>
    <t>Субвенція з місцевого бюджету державному бюджету на виконання програм соціально-економічного розвитку регіонів</t>
  </si>
  <si>
    <t>0119800</t>
  </si>
  <si>
    <t xml:space="preserve">в редакції рішення Смолінської селищної ради від     2021 року № </t>
  </si>
  <si>
    <t>Від органів державного управління  </t>
  </si>
  <si>
    <t>Субвенції з місцевих бюджетів іншим місцевим бюджетам</t>
  </si>
  <si>
    <t xml:space="preserve">в редакції рішення Смолінської селищної ради від    .2021 року № </t>
  </si>
  <si>
    <t xml:space="preserve"> субвенція обласному бюджету (фінансова підтримка КНП "Центр екстренної медичної допомоги та медицини катастроф у Кіровоградській області Кіровоградської обласної ради") </t>
  </si>
  <si>
    <t>Інші субвенції з місцевого бюджету в т. ч :</t>
  </si>
  <si>
    <t>(субвенція Добровеличківській ОТГ)</t>
  </si>
  <si>
    <t xml:space="preserve">в редакції рішення Смолінської селищної ради від   2021 року № </t>
  </si>
  <si>
    <t xml:space="preserve">в редакції рішення Смолінської селищної ради від    2021 року №  </t>
  </si>
  <si>
    <t xml:space="preserve">в редакції рішення Смолінської селищної ради від      2021 року №    </t>
  </si>
  <si>
    <t>Кредитування</t>
  </si>
  <si>
    <t>0611061</t>
  </si>
  <si>
    <t>0611181</t>
  </si>
  <si>
    <t>Співфінасування заходів що реалізуються за рахунок субвенції з державного бюджету місцевими бюджетами на забезпечення якісної , сучасаної та доступної загальної середгньої освіти "Нова українська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</si>
</sst>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i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0" fillId="0" borderId="0" xfId="0" applyAlignment="1"/>
    <xf numFmtId="0" fontId="1" fillId="0" borderId="0" xfId="0" applyFont="1" applyAlignment="1"/>
    <xf numFmtId="0" fontId="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/>
    </xf>
    <xf numFmtId="164" fontId="0" fillId="0" borderId="14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" fillId="0" borderId="2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 wrapText="1"/>
    </xf>
    <xf numFmtId="164" fontId="0" fillId="0" borderId="1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quotePrefix="1" applyFont="1" applyAlignment="1">
      <alignment horizontal="center"/>
    </xf>
    <xf numFmtId="0" fontId="0" fillId="0" borderId="2" xfId="0" applyBorder="1"/>
    <xf numFmtId="0" fontId="0" fillId="2" borderId="2" xfId="0" applyFill="1" applyBorder="1"/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Continuous" vertical="center"/>
    </xf>
    <xf numFmtId="0" fontId="0" fillId="0" borderId="0" xfId="0" applyAlignment="1"/>
    <xf numFmtId="0" fontId="1" fillId="0" borderId="2" xfId="0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0" fontId="0" fillId="0" borderId="0" xfId="0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2" xfId="0" quotePrefix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15" xfId="0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0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1" fillId="0" borderId="2" xfId="0" applyFont="1" applyBorder="1" applyAlignment="1">
      <alignment horizontal="left" vertical="center" wrapText="1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0" xfId="0" quotePrefix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/>
    <xf numFmtId="0" fontId="0" fillId="0" borderId="2" xfId="0" quotePrefix="1" applyBorder="1" applyAlignment="1">
      <alignment horizontal="left" vertical="center"/>
    </xf>
    <xf numFmtId="0" fontId="0" fillId="0" borderId="2" xfId="0" quotePrefix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3" xfId="0" quotePrefix="1" applyNumberFormat="1" applyBorder="1" applyAlignment="1">
      <alignment horizontal="center" vertical="center" wrapText="1"/>
    </xf>
    <xf numFmtId="4" fontId="0" fillId="0" borderId="5" xfId="0" quotePrefix="1" applyNumberFormat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workbookViewId="0">
      <selection activeCell="D5" sqref="D5:F5"/>
    </sheetView>
  </sheetViews>
  <sheetFormatPr defaultRowHeight="12.75" x14ac:dyDescent="0.2"/>
  <cols>
    <col min="1" max="1" width="11.28515625" style="108" customWidth="1"/>
    <col min="2" max="2" width="41" style="108" customWidth="1"/>
    <col min="3" max="3" width="17" style="108" customWidth="1"/>
    <col min="4" max="4" width="17.5703125" style="108" customWidth="1"/>
    <col min="5" max="5" width="18" style="108" customWidth="1"/>
    <col min="6" max="6" width="16" style="108" customWidth="1"/>
    <col min="7" max="8" width="9.140625" style="108"/>
    <col min="9" max="9" width="9.140625" style="110"/>
    <col min="10" max="16384" width="9.140625" style="108"/>
  </cols>
  <sheetData>
    <row r="1" spans="1:23" x14ac:dyDescent="0.2">
      <c r="D1" s="108" t="s">
        <v>0</v>
      </c>
    </row>
    <row r="2" spans="1:23" s="151" customFormat="1" x14ac:dyDescent="0.2">
      <c r="D2" s="151" t="s">
        <v>160</v>
      </c>
    </row>
    <row r="3" spans="1:23" s="151" customFormat="1" ht="24" customHeight="1" x14ac:dyDescent="0.2">
      <c r="D3" s="180" t="s">
        <v>161</v>
      </c>
      <c r="E3" s="180"/>
      <c r="F3" s="180"/>
      <c r="G3" s="76"/>
    </row>
    <row r="4" spans="1:23" s="151" customFormat="1" ht="24.75" customHeight="1" x14ac:dyDescent="0.2">
      <c r="D4" s="180" t="s">
        <v>257</v>
      </c>
      <c r="E4" s="180"/>
      <c r="F4" s="180"/>
    </row>
    <row r="5" spans="1:23" s="151" customFormat="1" ht="15" customHeight="1" x14ac:dyDescent="0.2">
      <c r="D5" s="179" t="s">
        <v>163</v>
      </c>
      <c r="E5" s="179"/>
      <c r="F5" s="179"/>
      <c r="G5" s="76"/>
    </row>
    <row r="6" spans="1:23" s="151" customFormat="1" ht="11.25" customHeight="1" x14ac:dyDescent="0.2">
      <c r="D6" s="179" t="s">
        <v>162</v>
      </c>
      <c r="E6" s="179"/>
      <c r="F6" s="179"/>
      <c r="G6" s="179"/>
    </row>
    <row r="7" spans="1:23" ht="33" customHeight="1" x14ac:dyDescent="0.2">
      <c r="A7" s="181" t="s">
        <v>155</v>
      </c>
      <c r="B7" s="181"/>
      <c r="C7" s="181"/>
      <c r="D7" s="181"/>
      <c r="E7" s="181"/>
      <c r="F7" s="18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</row>
    <row r="8" spans="1:23" ht="25.5" customHeight="1" x14ac:dyDescent="0.2">
      <c r="A8" s="74" t="s">
        <v>19</v>
      </c>
      <c r="B8" s="104"/>
      <c r="C8" s="104"/>
      <c r="D8" s="104"/>
      <c r="E8" s="104"/>
      <c r="F8" s="104"/>
    </row>
    <row r="9" spans="1:23" x14ac:dyDescent="0.2">
      <c r="A9" s="73" t="s">
        <v>20</v>
      </c>
      <c r="F9" s="107" t="s">
        <v>1</v>
      </c>
    </row>
    <row r="10" spans="1:23" x14ac:dyDescent="0.2">
      <c r="A10" s="182" t="s">
        <v>2</v>
      </c>
      <c r="B10" s="182" t="s">
        <v>3</v>
      </c>
      <c r="C10" s="183" t="s">
        <v>4</v>
      </c>
      <c r="D10" s="182" t="s">
        <v>5</v>
      </c>
      <c r="E10" s="182" t="s">
        <v>6</v>
      </c>
      <c r="F10" s="182"/>
    </row>
    <row r="11" spans="1:23" x14ac:dyDescent="0.2">
      <c r="A11" s="182"/>
      <c r="B11" s="182"/>
      <c r="C11" s="182"/>
      <c r="D11" s="182"/>
      <c r="E11" s="182" t="s">
        <v>7</v>
      </c>
      <c r="F11" s="184" t="s">
        <v>8</v>
      </c>
    </row>
    <row r="12" spans="1:23" x14ac:dyDescent="0.2">
      <c r="A12" s="182"/>
      <c r="B12" s="182"/>
      <c r="C12" s="182"/>
      <c r="D12" s="182"/>
      <c r="E12" s="182"/>
      <c r="F12" s="182"/>
    </row>
    <row r="13" spans="1:23" x14ac:dyDescent="0.2">
      <c r="A13" s="105">
        <v>1</v>
      </c>
      <c r="B13" s="105">
        <v>2</v>
      </c>
      <c r="C13" s="106">
        <v>3</v>
      </c>
      <c r="D13" s="105">
        <v>4</v>
      </c>
      <c r="E13" s="105">
        <v>5</v>
      </c>
      <c r="F13" s="105">
        <v>6</v>
      </c>
    </row>
    <row r="14" spans="1:23" x14ac:dyDescent="0.2">
      <c r="A14" s="3">
        <v>40000000</v>
      </c>
      <c r="B14" s="77" t="s">
        <v>167</v>
      </c>
      <c r="C14" s="121">
        <f t="shared" ref="C14:C15" si="0">D14+E14</f>
        <v>205680.37</v>
      </c>
      <c r="D14" s="123">
        <f>D15</f>
        <v>205680.37</v>
      </c>
      <c r="E14" s="123">
        <v>0</v>
      </c>
      <c r="F14" s="123">
        <v>0</v>
      </c>
    </row>
    <row r="15" spans="1:23" x14ac:dyDescent="0.2">
      <c r="A15" s="3">
        <v>41000000</v>
      </c>
      <c r="B15" s="168" t="s">
        <v>255</v>
      </c>
      <c r="C15" s="121">
        <f t="shared" si="0"/>
        <v>205680.37</v>
      </c>
      <c r="D15" s="123">
        <f>D17+D18</f>
        <v>205680.37</v>
      </c>
      <c r="E15" s="123">
        <v>0</v>
      </c>
      <c r="F15" s="123">
        <v>0</v>
      </c>
    </row>
    <row r="16" spans="1:23" s="167" customFormat="1" ht="25.5" x14ac:dyDescent="0.2">
      <c r="A16" s="170">
        <v>41050000</v>
      </c>
      <c r="B16" s="169" t="s">
        <v>256</v>
      </c>
      <c r="C16" s="121"/>
      <c r="D16" s="123"/>
      <c r="E16" s="123"/>
      <c r="F16" s="123"/>
    </row>
    <row r="17" spans="1:6" s="160" customFormat="1" ht="38.25" x14ac:dyDescent="0.2">
      <c r="A17" s="161">
        <v>41055000</v>
      </c>
      <c r="B17" s="166" t="s">
        <v>14</v>
      </c>
      <c r="C17" s="121">
        <v>191800</v>
      </c>
      <c r="D17" s="123">
        <v>191800</v>
      </c>
      <c r="E17" s="123"/>
      <c r="F17" s="123"/>
    </row>
    <row r="18" spans="1:6" x14ac:dyDescent="0.2">
      <c r="A18" s="81">
        <v>4105390</v>
      </c>
      <c r="B18" s="77" t="s">
        <v>58</v>
      </c>
      <c r="C18" s="122">
        <v>13880.37</v>
      </c>
      <c r="D18" s="124">
        <v>13880.37</v>
      </c>
      <c r="E18" s="124"/>
      <c r="F18" s="124"/>
    </row>
    <row r="19" spans="1:6" x14ac:dyDescent="0.2">
      <c r="A19" s="9" t="s">
        <v>16</v>
      </c>
      <c r="B19" s="8" t="s">
        <v>15</v>
      </c>
      <c r="C19" s="121">
        <f>C14</f>
        <v>205680.37</v>
      </c>
      <c r="D19" s="121">
        <f>D14</f>
        <v>205680.37</v>
      </c>
      <c r="E19" s="121">
        <v>0</v>
      </c>
      <c r="F19" s="121">
        <v>0</v>
      </c>
    </row>
    <row r="22" spans="1:6" x14ac:dyDescent="0.2">
      <c r="B22" s="65" t="s">
        <v>17</v>
      </c>
      <c r="E22" s="65" t="s">
        <v>168</v>
      </c>
    </row>
  </sheetData>
  <mergeCells count="12">
    <mergeCell ref="D6:G6"/>
    <mergeCell ref="D3:F3"/>
    <mergeCell ref="A7:F7"/>
    <mergeCell ref="A10:A12"/>
    <mergeCell ref="B10:B12"/>
    <mergeCell ref="C10:C12"/>
    <mergeCell ref="D10:D12"/>
    <mergeCell ref="E10:F10"/>
    <mergeCell ref="E11:E12"/>
    <mergeCell ref="F11:F12"/>
    <mergeCell ref="D4:F4"/>
    <mergeCell ref="D5:F5"/>
  </mergeCells>
  <pageMargins left="0.59055118110236204" right="0.59055118110236204" top="0.39370078740157499" bottom="0.39370078740157499" header="0" footer="0"/>
  <pageSetup paperSize="9" scale="77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workbookViewId="0">
      <selection activeCell="D5" sqref="D5:F5"/>
    </sheetView>
  </sheetViews>
  <sheetFormatPr defaultRowHeight="12.75" x14ac:dyDescent="0.2"/>
  <cols>
    <col min="1" max="1" width="11.28515625" style="151" customWidth="1"/>
    <col min="2" max="2" width="43.140625" style="151" customWidth="1"/>
    <col min="3" max="6" width="19" style="151" customWidth="1"/>
    <col min="7" max="16384" width="9.140625" style="151"/>
  </cols>
  <sheetData>
    <row r="1" spans="1:7" x14ac:dyDescent="0.2">
      <c r="D1" s="151" t="s">
        <v>228</v>
      </c>
    </row>
    <row r="2" spans="1:7" x14ac:dyDescent="0.2">
      <c r="D2" s="151" t="s">
        <v>160</v>
      </c>
    </row>
    <row r="3" spans="1:7" ht="24" customHeight="1" x14ac:dyDescent="0.2">
      <c r="D3" s="180" t="s">
        <v>161</v>
      </c>
      <c r="E3" s="180"/>
      <c r="F3" s="180"/>
      <c r="G3" s="76"/>
    </row>
    <row r="4" spans="1:7" ht="24.75" customHeight="1" x14ac:dyDescent="0.2">
      <c r="D4" s="180" t="s">
        <v>257</v>
      </c>
      <c r="E4" s="180"/>
      <c r="F4" s="180"/>
    </row>
    <row r="5" spans="1:7" ht="15" customHeight="1" x14ac:dyDescent="0.2">
      <c r="D5" s="179" t="s">
        <v>163</v>
      </c>
      <c r="E5" s="179"/>
      <c r="F5" s="179"/>
      <c r="G5" s="76"/>
    </row>
    <row r="6" spans="1:7" ht="11.25" customHeight="1" x14ac:dyDescent="0.2">
      <c r="D6" s="179" t="s">
        <v>162</v>
      </c>
      <c r="E6" s="179"/>
      <c r="F6" s="179"/>
      <c r="G6" s="76"/>
    </row>
    <row r="7" spans="1:7" x14ac:dyDescent="0.2">
      <c r="A7" s="181" t="s">
        <v>229</v>
      </c>
      <c r="B7" s="185"/>
      <c r="C7" s="185"/>
      <c r="D7" s="185"/>
      <c r="E7" s="185"/>
      <c r="F7" s="185"/>
    </row>
    <row r="8" spans="1:7" x14ac:dyDescent="0.2">
      <c r="A8" s="74" t="s">
        <v>19</v>
      </c>
      <c r="B8" s="149"/>
      <c r="C8" s="149"/>
      <c r="D8" s="149"/>
      <c r="E8" s="149"/>
      <c r="F8" s="149"/>
    </row>
    <row r="9" spans="1:7" x14ac:dyDescent="0.2">
      <c r="A9" s="73" t="s">
        <v>20</v>
      </c>
      <c r="F9" s="150" t="s">
        <v>1</v>
      </c>
    </row>
    <row r="10" spans="1:7" ht="12.75" customHeight="1" x14ac:dyDescent="0.2">
      <c r="A10" s="182" t="s">
        <v>2</v>
      </c>
      <c r="B10" s="182" t="s">
        <v>230</v>
      </c>
      <c r="C10" s="183" t="s">
        <v>4</v>
      </c>
      <c r="D10" s="182" t="s">
        <v>5</v>
      </c>
      <c r="E10" s="182" t="s">
        <v>6</v>
      </c>
      <c r="F10" s="182"/>
    </row>
    <row r="11" spans="1:7" ht="12.75" customHeight="1" x14ac:dyDescent="0.2">
      <c r="A11" s="182"/>
      <c r="B11" s="182"/>
      <c r="C11" s="182"/>
      <c r="D11" s="182"/>
      <c r="E11" s="182" t="s">
        <v>7</v>
      </c>
      <c r="F11" s="182" t="s">
        <v>8</v>
      </c>
    </row>
    <row r="12" spans="1:7" x14ac:dyDescent="0.2">
      <c r="A12" s="182"/>
      <c r="B12" s="182"/>
      <c r="C12" s="182"/>
      <c r="D12" s="182"/>
      <c r="E12" s="182"/>
      <c r="F12" s="182"/>
    </row>
    <row r="13" spans="1:7" x14ac:dyDescent="0.2">
      <c r="A13" s="176">
        <v>1</v>
      </c>
      <c r="B13" s="176">
        <v>2</v>
      </c>
      <c r="C13" s="177">
        <v>3</v>
      </c>
      <c r="D13" s="176">
        <v>4</v>
      </c>
      <c r="E13" s="176">
        <v>5</v>
      </c>
      <c r="F13" s="176">
        <v>6</v>
      </c>
    </row>
    <row r="14" spans="1:7" ht="21" customHeight="1" x14ac:dyDescent="0.2">
      <c r="A14" s="186" t="s">
        <v>231</v>
      </c>
      <c r="B14" s="187"/>
      <c r="C14" s="187"/>
      <c r="D14" s="187"/>
      <c r="E14" s="187"/>
      <c r="F14" s="188"/>
    </row>
    <row r="15" spans="1:7" x14ac:dyDescent="0.2">
      <c r="A15" s="170">
        <v>200000</v>
      </c>
      <c r="B15" s="169" t="s">
        <v>232</v>
      </c>
      <c r="C15" s="154">
        <f t="shared" ref="C15:C20" si="0">D15+E15</f>
        <v>8363205.1299999999</v>
      </c>
      <c r="D15" s="155">
        <v>3292506.13</v>
      </c>
      <c r="E15" s="155">
        <v>5070699</v>
      </c>
      <c r="F15" s="155">
        <v>4282699</v>
      </c>
    </row>
    <row r="16" spans="1:7" ht="25.5" x14ac:dyDescent="0.2">
      <c r="A16" s="170">
        <v>208000</v>
      </c>
      <c r="B16" s="169" t="s">
        <v>233</v>
      </c>
      <c r="C16" s="154">
        <f t="shared" si="0"/>
        <v>8363205.1299999999</v>
      </c>
      <c r="D16" s="155">
        <v>3292506.13</v>
      </c>
      <c r="E16" s="155">
        <v>5070699</v>
      </c>
      <c r="F16" s="155">
        <v>4282699</v>
      </c>
    </row>
    <row r="17" spans="1:6" x14ac:dyDescent="0.2">
      <c r="A17" s="81">
        <v>208100</v>
      </c>
      <c r="B17" s="166" t="s">
        <v>234</v>
      </c>
      <c r="C17" s="156">
        <f t="shared" si="0"/>
        <v>13614124.58</v>
      </c>
      <c r="D17" s="7">
        <v>12593429.720000001</v>
      </c>
      <c r="E17" s="7">
        <v>1020694.86</v>
      </c>
      <c r="F17" s="7">
        <v>0</v>
      </c>
    </row>
    <row r="18" spans="1:6" x14ac:dyDescent="0.2">
      <c r="A18" s="81">
        <v>208200</v>
      </c>
      <c r="B18" s="166" t="s">
        <v>235</v>
      </c>
      <c r="C18" s="156">
        <f t="shared" si="0"/>
        <v>5250919.4500000011</v>
      </c>
      <c r="D18" s="7">
        <v>5018224.5900000008</v>
      </c>
      <c r="E18" s="7">
        <v>232694.86</v>
      </c>
      <c r="F18" s="7">
        <v>0</v>
      </c>
    </row>
    <row r="19" spans="1:6" ht="38.25" x14ac:dyDescent="0.2">
      <c r="A19" s="81">
        <v>208400</v>
      </c>
      <c r="B19" s="166" t="s">
        <v>236</v>
      </c>
      <c r="C19" s="156">
        <f t="shared" si="0"/>
        <v>0</v>
      </c>
      <c r="D19" s="7">
        <v>-4282699</v>
      </c>
      <c r="E19" s="7">
        <v>4282699</v>
      </c>
      <c r="F19" s="7">
        <v>4282699</v>
      </c>
    </row>
    <row r="20" spans="1:6" x14ac:dyDescent="0.2">
      <c r="A20" s="9" t="s">
        <v>16</v>
      </c>
      <c r="B20" s="8" t="s">
        <v>237</v>
      </c>
      <c r="C20" s="154">
        <f t="shared" si="0"/>
        <v>8363205.1299999999</v>
      </c>
      <c r="D20" s="154">
        <v>3292506.13</v>
      </c>
      <c r="E20" s="154">
        <v>5070699</v>
      </c>
      <c r="F20" s="154">
        <v>4282699</v>
      </c>
    </row>
    <row r="21" spans="1:6" ht="21" customHeight="1" x14ac:dyDescent="0.2">
      <c r="A21" s="186" t="s">
        <v>238</v>
      </c>
      <c r="B21" s="187"/>
      <c r="C21" s="187"/>
      <c r="D21" s="187"/>
      <c r="E21" s="187"/>
      <c r="F21" s="188"/>
    </row>
    <row r="22" spans="1:6" x14ac:dyDescent="0.2">
      <c r="A22" s="170">
        <v>600000</v>
      </c>
      <c r="B22" s="169" t="s">
        <v>239</v>
      </c>
      <c r="C22" s="154">
        <f t="shared" ref="C22:C27" si="1">D22+E22</f>
        <v>8363205.1299999999</v>
      </c>
      <c r="D22" s="155">
        <v>3292506.13</v>
      </c>
      <c r="E22" s="155">
        <v>5070699</v>
      </c>
      <c r="F22" s="155">
        <v>4282699</v>
      </c>
    </row>
    <row r="23" spans="1:6" x14ac:dyDescent="0.2">
      <c r="A23" s="170">
        <v>602000</v>
      </c>
      <c r="B23" s="169" t="s">
        <v>240</v>
      </c>
      <c r="C23" s="154">
        <f t="shared" si="1"/>
        <v>8363205.1299999999</v>
      </c>
      <c r="D23" s="155">
        <v>3292506.13</v>
      </c>
      <c r="E23" s="155">
        <v>5070699</v>
      </c>
      <c r="F23" s="155">
        <v>4282699</v>
      </c>
    </row>
    <row r="24" spans="1:6" x14ac:dyDescent="0.2">
      <c r="A24" s="81">
        <v>602100</v>
      </c>
      <c r="B24" s="166" t="s">
        <v>234</v>
      </c>
      <c r="C24" s="156">
        <f t="shared" si="1"/>
        <v>13614124.58</v>
      </c>
      <c r="D24" s="7">
        <v>12593429.720000001</v>
      </c>
      <c r="E24" s="7">
        <v>1020694.86</v>
      </c>
      <c r="F24" s="7">
        <v>0</v>
      </c>
    </row>
    <row r="25" spans="1:6" x14ac:dyDescent="0.2">
      <c r="A25" s="81">
        <v>602200</v>
      </c>
      <c r="B25" s="166" t="s">
        <v>235</v>
      </c>
      <c r="C25" s="156">
        <f t="shared" si="1"/>
        <v>5250919.4500000011</v>
      </c>
      <c r="D25" s="7">
        <v>5018224.5900000008</v>
      </c>
      <c r="E25" s="7">
        <v>232694.86</v>
      </c>
      <c r="F25" s="7">
        <v>0</v>
      </c>
    </row>
    <row r="26" spans="1:6" ht="38.25" x14ac:dyDescent="0.2">
      <c r="A26" s="81">
        <v>602400</v>
      </c>
      <c r="B26" s="166" t="s">
        <v>236</v>
      </c>
      <c r="C26" s="156">
        <f t="shared" si="1"/>
        <v>0</v>
      </c>
      <c r="D26" s="7">
        <v>-4282699</v>
      </c>
      <c r="E26" s="7">
        <v>4282699</v>
      </c>
      <c r="F26" s="7">
        <v>4282699</v>
      </c>
    </row>
    <row r="27" spans="1:6" x14ac:dyDescent="0.2">
      <c r="A27" s="9" t="s">
        <v>16</v>
      </c>
      <c r="B27" s="8" t="s">
        <v>237</v>
      </c>
      <c r="C27" s="154">
        <f t="shared" si="1"/>
        <v>8363205.1299999999</v>
      </c>
      <c r="D27" s="154">
        <v>3292506.13</v>
      </c>
      <c r="E27" s="154">
        <v>5070699</v>
      </c>
      <c r="F27" s="154">
        <v>4282699</v>
      </c>
    </row>
    <row r="30" spans="1:6" x14ac:dyDescent="0.2">
      <c r="B30" s="65" t="s">
        <v>17</v>
      </c>
      <c r="E30" s="65" t="s">
        <v>18</v>
      </c>
    </row>
  </sheetData>
  <mergeCells count="14">
    <mergeCell ref="A14:F14"/>
    <mergeCell ref="A21:F21"/>
    <mergeCell ref="D4:F4"/>
    <mergeCell ref="D5:F5"/>
    <mergeCell ref="D6:F6"/>
    <mergeCell ref="D3:F3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77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40" zoomScaleNormal="100" workbookViewId="0">
      <selection activeCell="P20" sqref="P20"/>
    </sheetView>
  </sheetViews>
  <sheetFormatPr defaultRowHeight="12.75" x14ac:dyDescent="0.2"/>
  <cols>
    <col min="1" max="3" width="12.140625" style="129" customWidth="1"/>
    <col min="4" max="4" width="40.7109375" style="129" customWidth="1"/>
    <col min="5" max="16" width="13.7109375" style="129" customWidth="1"/>
    <col min="17" max="16384" width="9.140625" style="129"/>
  </cols>
  <sheetData>
    <row r="1" spans="1:16" x14ac:dyDescent="0.2">
      <c r="L1" s="129" t="s">
        <v>169</v>
      </c>
    </row>
    <row r="2" spans="1:16" x14ac:dyDescent="0.2">
      <c r="L2" s="129" t="s">
        <v>21</v>
      </c>
    </row>
    <row r="3" spans="1:16" ht="14.25" customHeight="1" x14ac:dyDescent="0.2">
      <c r="L3" s="180" t="s">
        <v>22</v>
      </c>
      <c r="M3" s="180"/>
      <c r="N3" s="180"/>
      <c r="O3" s="180"/>
      <c r="P3" s="180"/>
    </row>
    <row r="4" spans="1:16" s="151" customFormat="1" ht="14.25" customHeight="1" x14ac:dyDescent="0.2">
      <c r="L4" s="180" t="s">
        <v>254</v>
      </c>
      <c r="M4" s="180"/>
      <c r="N4" s="180"/>
      <c r="O4" s="180"/>
      <c r="P4" s="180"/>
    </row>
    <row r="5" spans="1:16" s="151" customFormat="1" ht="14.25" customHeight="1" x14ac:dyDescent="0.2">
      <c r="L5" s="180" t="s">
        <v>163</v>
      </c>
      <c r="M5" s="180"/>
      <c r="N5" s="180"/>
      <c r="O5" s="180"/>
      <c r="P5" s="180"/>
    </row>
    <row r="6" spans="1:16" x14ac:dyDescent="0.2">
      <c r="L6" s="179" t="s">
        <v>162</v>
      </c>
      <c r="M6" s="179"/>
      <c r="N6" s="179"/>
      <c r="O6" s="179"/>
      <c r="P6" s="179"/>
    </row>
    <row r="7" spans="1:16" x14ac:dyDescent="0.2">
      <c r="A7" s="189" t="s">
        <v>23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</row>
    <row r="8" spans="1:16" x14ac:dyDescent="0.2">
      <c r="A8" s="189" t="s">
        <v>24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</row>
    <row r="9" spans="1:16" x14ac:dyDescent="0.2">
      <c r="A9" s="74" t="s">
        <v>19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</row>
    <row r="10" spans="1:16" x14ac:dyDescent="0.2">
      <c r="A10" s="73" t="s">
        <v>20</v>
      </c>
      <c r="P10" s="128" t="s">
        <v>25</v>
      </c>
    </row>
    <row r="11" spans="1:16" x14ac:dyDescent="0.2">
      <c r="A11" s="190" t="s">
        <v>26</v>
      </c>
      <c r="B11" s="190" t="s">
        <v>27</v>
      </c>
      <c r="C11" s="190" t="s">
        <v>28</v>
      </c>
      <c r="D11" s="182" t="s">
        <v>29</v>
      </c>
      <c r="E11" s="182" t="s">
        <v>5</v>
      </c>
      <c r="F11" s="182"/>
      <c r="G11" s="182"/>
      <c r="H11" s="182"/>
      <c r="I11" s="182"/>
      <c r="J11" s="182" t="s">
        <v>6</v>
      </c>
      <c r="K11" s="182"/>
      <c r="L11" s="182"/>
      <c r="M11" s="182"/>
      <c r="N11" s="182"/>
      <c r="O11" s="182"/>
      <c r="P11" s="183" t="s">
        <v>170</v>
      </c>
    </row>
    <row r="12" spans="1:16" x14ac:dyDescent="0.2">
      <c r="A12" s="182"/>
      <c r="B12" s="182"/>
      <c r="C12" s="182"/>
      <c r="D12" s="182"/>
      <c r="E12" s="183" t="s">
        <v>7</v>
      </c>
      <c r="F12" s="182" t="s">
        <v>171</v>
      </c>
      <c r="G12" s="182" t="s">
        <v>172</v>
      </c>
      <c r="H12" s="182"/>
      <c r="I12" s="182" t="s">
        <v>173</v>
      </c>
      <c r="J12" s="183" t="s">
        <v>7</v>
      </c>
      <c r="K12" s="182" t="s">
        <v>8</v>
      </c>
      <c r="L12" s="182" t="s">
        <v>171</v>
      </c>
      <c r="M12" s="182" t="s">
        <v>172</v>
      </c>
      <c r="N12" s="182"/>
      <c r="O12" s="182" t="s">
        <v>173</v>
      </c>
      <c r="P12" s="182"/>
    </row>
    <row r="13" spans="1:16" x14ac:dyDescent="0.2">
      <c r="A13" s="182"/>
      <c r="B13" s="182"/>
      <c r="C13" s="182"/>
      <c r="D13" s="182"/>
      <c r="E13" s="182"/>
      <c r="F13" s="182"/>
      <c r="G13" s="182" t="s">
        <v>174</v>
      </c>
      <c r="H13" s="182" t="s">
        <v>175</v>
      </c>
      <c r="I13" s="182"/>
      <c r="J13" s="182"/>
      <c r="K13" s="182"/>
      <c r="L13" s="182"/>
      <c r="M13" s="182" t="s">
        <v>174</v>
      </c>
      <c r="N13" s="182" t="s">
        <v>175</v>
      </c>
      <c r="O13" s="182"/>
      <c r="P13" s="182"/>
    </row>
    <row r="14" spans="1:16" ht="44.25" customHeight="1" x14ac:dyDescent="0.2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</row>
    <row r="15" spans="1:16" x14ac:dyDescent="0.2">
      <c r="A15" s="126">
        <v>1</v>
      </c>
      <c r="B15" s="126">
        <v>2</v>
      </c>
      <c r="C15" s="126">
        <v>3</v>
      </c>
      <c r="D15" s="126">
        <v>4</v>
      </c>
      <c r="E15" s="127">
        <v>5</v>
      </c>
      <c r="F15" s="126">
        <v>6</v>
      </c>
      <c r="G15" s="126">
        <v>7</v>
      </c>
      <c r="H15" s="126">
        <v>8</v>
      </c>
      <c r="I15" s="126">
        <v>9</v>
      </c>
      <c r="J15" s="127">
        <v>10</v>
      </c>
      <c r="K15" s="126">
        <v>11</v>
      </c>
      <c r="L15" s="126">
        <v>12</v>
      </c>
      <c r="M15" s="126">
        <v>13</v>
      </c>
      <c r="N15" s="126">
        <v>14</v>
      </c>
      <c r="O15" s="126">
        <v>15</v>
      </c>
      <c r="P15" s="127">
        <v>16</v>
      </c>
    </row>
    <row r="16" spans="1:16" x14ac:dyDescent="0.2">
      <c r="A16" s="66" t="s">
        <v>30</v>
      </c>
      <c r="B16" s="67"/>
      <c r="C16" s="68"/>
      <c r="D16" s="69" t="s">
        <v>31</v>
      </c>
      <c r="E16" s="130"/>
      <c r="F16" s="131"/>
      <c r="G16" s="131"/>
      <c r="H16" s="131"/>
      <c r="I16" s="131"/>
      <c r="J16" s="130"/>
      <c r="K16" s="131"/>
      <c r="L16" s="131"/>
      <c r="M16" s="131"/>
      <c r="N16" s="131"/>
      <c r="O16" s="131"/>
      <c r="P16" s="130"/>
    </row>
    <row r="17" spans="1:16" x14ac:dyDescent="0.2">
      <c r="A17" s="66" t="s">
        <v>32</v>
      </c>
      <c r="B17" s="66" t="s">
        <v>176</v>
      </c>
      <c r="C17" s="132" t="s">
        <v>177</v>
      </c>
      <c r="D17" s="69" t="s">
        <v>31</v>
      </c>
      <c r="E17" s="130">
        <f>E18+E19+E20+E22+E24+E25</f>
        <v>-88200</v>
      </c>
      <c r="F17" s="131">
        <f>F18+F19+F20+F22+F24+F25</f>
        <v>-88200</v>
      </c>
      <c r="G17" s="131">
        <f>G18+G19+G20+G22+G24</f>
        <v>-516394</v>
      </c>
      <c r="H17" s="131"/>
      <c r="I17" s="131"/>
      <c r="J17" s="130">
        <f>J18+J19+J21+J22+J23+J24+J25</f>
        <v>30000</v>
      </c>
      <c r="K17" s="131">
        <v>-20000</v>
      </c>
      <c r="L17" s="131">
        <v>50000</v>
      </c>
      <c r="M17" s="131"/>
      <c r="N17" s="131"/>
      <c r="O17" s="131"/>
      <c r="P17" s="174">
        <f>P18+P19+P20+P21+P22+P24+P23+P25</f>
        <v>-58200</v>
      </c>
    </row>
    <row r="18" spans="1:16" ht="72.75" customHeight="1" x14ac:dyDescent="0.2">
      <c r="A18" s="162" t="s">
        <v>253</v>
      </c>
      <c r="B18" s="66">
        <v>9800</v>
      </c>
      <c r="C18" s="132" t="s">
        <v>33</v>
      </c>
      <c r="D18" s="165" t="s">
        <v>252</v>
      </c>
      <c r="E18" s="133">
        <v>30000</v>
      </c>
      <c r="F18" s="68">
        <v>30000</v>
      </c>
      <c r="G18" s="131"/>
      <c r="H18" s="131"/>
      <c r="I18" s="131"/>
      <c r="J18" s="130"/>
      <c r="K18" s="131"/>
      <c r="L18" s="131"/>
      <c r="M18" s="131"/>
      <c r="N18" s="131"/>
      <c r="O18" s="131"/>
      <c r="P18" s="174">
        <v>30000</v>
      </c>
    </row>
    <row r="19" spans="1:16" s="139" customFormat="1" ht="25.5" customHeight="1" x14ac:dyDescent="0.2">
      <c r="A19" s="66">
        <v>110180</v>
      </c>
      <c r="B19" s="66">
        <v>1180</v>
      </c>
      <c r="C19" s="132" t="s">
        <v>208</v>
      </c>
      <c r="D19" s="72" t="s">
        <v>209</v>
      </c>
      <c r="E19" s="174">
        <v>250000</v>
      </c>
      <c r="F19" s="68">
        <v>250000</v>
      </c>
      <c r="G19" s="131"/>
      <c r="H19" s="131"/>
      <c r="I19" s="131"/>
      <c r="J19" s="130"/>
      <c r="K19" s="131"/>
      <c r="L19" s="131"/>
      <c r="M19" s="131"/>
      <c r="N19" s="131"/>
      <c r="O19" s="131"/>
      <c r="P19" s="174">
        <v>250000</v>
      </c>
    </row>
    <row r="20" spans="1:16" ht="27" customHeight="1" x14ac:dyDescent="0.2">
      <c r="A20" s="157" t="s">
        <v>244</v>
      </c>
      <c r="B20" s="157" t="s">
        <v>245</v>
      </c>
      <c r="C20" s="158" t="s">
        <v>246</v>
      </c>
      <c r="D20" s="159" t="s">
        <v>243</v>
      </c>
      <c r="E20" s="134">
        <v>191800</v>
      </c>
      <c r="F20" s="136">
        <v>191800</v>
      </c>
      <c r="G20" s="135"/>
      <c r="H20" s="135"/>
      <c r="I20" s="135"/>
      <c r="J20" s="137"/>
      <c r="K20" s="135"/>
      <c r="L20" s="135"/>
      <c r="M20" s="135"/>
      <c r="N20" s="135"/>
      <c r="O20" s="135"/>
      <c r="P20" s="134">
        <v>191800</v>
      </c>
    </row>
    <row r="21" spans="1:16" s="139" customFormat="1" x14ac:dyDescent="0.2">
      <c r="A21" s="70" t="s">
        <v>241</v>
      </c>
      <c r="B21" s="70">
        <v>7130</v>
      </c>
      <c r="C21" s="71" t="s">
        <v>242</v>
      </c>
      <c r="D21" s="72" t="s">
        <v>141</v>
      </c>
      <c r="E21" s="137"/>
      <c r="F21" s="135"/>
      <c r="G21" s="135"/>
      <c r="H21" s="135"/>
      <c r="I21" s="135"/>
      <c r="J21" s="137">
        <v>50000</v>
      </c>
      <c r="K21" s="135"/>
      <c r="L21" s="135">
        <v>50000</v>
      </c>
      <c r="M21" s="135"/>
      <c r="N21" s="135"/>
      <c r="O21" s="135"/>
      <c r="P21" s="134">
        <v>50000</v>
      </c>
    </row>
    <row r="22" spans="1:16" s="143" customFormat="1" ht="78.75" customHeight="1" x14ac:dyDescent="0.2">
      <c r="A22" s="163" t="s">
        <v>248</v>
      </c>
      <c r="B22" s="70">
        <v>3104</v>
      </c>
      <c r="C22" s="164" t="s">
        <v>249</v>
      </c>
      <c r="D22" s="165" t="s">
        <v>247</v>
      </c>
      <c r="E22" s="134">
        <v>-630000</v>
      </c>
      <c r="F22" s="136">
        <v>-630000</v>
      </c>
      <c r="G22" s="136">
        <v>-516394</v>
      </c>
      <c r="H22" s="135"/>
      <c r="I22" s="135"/>
      <c r="J22" s="137"/>
      <c r="K22" s="135"/>
      <c r="L22" s="135"/>
      <c r="M22" s="135"/>
      <c r="N22" s="135"/>
      <c r="O22" s="135"/>
      <c r="P22" s="134">
        <v>-630000</v>
      </c>
    </row>
    <row r="23" spans="1:16" s="167" customFormat="1" ht="25.5" customHeight="1" x14ac:dyDescent="0.2">
      <c r="A23" s="172" t="s">
        <v>215</v>
      </c>
      <c r="B23" s="172">
        <v>7322</v>
      </c>
      <c r="C23" s="164" t="s">
        <v>143</v>
      </c>
      <c r="D23" s="173" t="s">
        <v>214</v>
      </c>
      <c r="E23" s="134"/>
      <c r="F23" s="136"/>
      <c r="G23" s="136"/>
      <c r="H23" s="135"/>
      <c r="I23" s="135"/>
      <c r="J23" s="137">
        <v>-20000</v>
      </c>
      <c r="K23" s="135">
        <v>-20000</v>
      </c>
      <c r="L23" s="135"/>
      <c r="M23" s="135"/>
      <c r="N23" s="135"/>
      <c r="O23" s="135"/>
      <c r="P23" s="134">
        <v>-20000</v>
      </c>
    </row>
    <row r="24" spans="1:16" s="143" customFormat="1" ht="35.25" customHeight="1" x14ac:dyDescent="0.2">
      <c r="A24" s="163" t="s">
        <v>221</v>
      </c>
      <c r="B24" s="70">
        <v>7693</v>
      </c>
      <c r="C24" s="164" t="s">
        <v>250</v>
      </c>
      <c r="D24" s="144" t="s">
        <v>251</v>
      </c>
      <c r="E24" s="134">
        <v>50000</v>
      </c>
      <c r="F24" s="136">
        <v>50000</v>
      </c>
      <c r="G24" s="135"/>
      <c r="H24" s="135"/>
      <c r="I24" s="135"/>
      <c r="J24" s="137"/>
      <c r="K24" s="135"/>
      <c r="L24" s="135"/>
      <c r="M24" s="135"/>
      <c r="N24" s="135"/>
      <c r="O24" s="135"/>
      <c r="P24" s="134">
        <v>50000</v>
      </c>
    </row>
    <row r="25" spans="1:16" s="143" customFormat="1" ht="21" customHeight="1" x14ac:dyDescent="0.2">
      <c r="A25" s="172" t="s">
        <v>50</v>
      </c>
      <c r="B25" s="70">
        <v>6030</v>
      </c>
      <c r="C25" s="164" t="s">
        <v>52</v>
      </c>
      <c r="D25" s="173" t="s">
        <v>53</v>
      </c>
      <c r="E25" s="137">
        <v>20000</v>
      </c>
      <c r="F25" s="135">
        <v>20000</v>
      </c>
      <c r="G25" s="135"/>
      <c r="H25" s="135"/>
      <c r="I25" s="135"/>
      <c r="J25" s="137"/>
      <c r="K25" s="135"/>
      <c r="L25" s="135"/>
      <c r="M25" s="135"/>
      <c r="N25" s="135"/>
      <c r="O25" s="135"/>
      <c r="P25" s="137">
        <v>20000</v>
      </c>
    </row>
    <row r="26" spans="1:16" ht="25.5" x14ac:dyDescent="0.2">
      <c r="A26" s="66" t="s">
        <v>59</v>
      </c>
      <c r="B26" s="67"/>
      <c r="C26" s="68"/>
      <c r="D26" s="131" t="s">
        <v>180</v>
      </c>
      <c r="E26" s="174">
        <f>E27+E28+E29+E31+E32+E33+E34+E35+E36+E37+E38+E40</f>
        <v>293880.37</v>
      </c>
      <c r="F26" s="171">
        <v>13880.37</v>
      </c>
      <c r="G26" s="131">
        <v>-172130</v>
      </c>
      <c r="H26" s="131"/>
      <c r="I26" s="131"/>
      <c r="J26" s="130">
        <f>J27+J28+J29+J31+J32+J34+J35+J37+J38+J40</f>
        <v>150000</v>
      </c>
      <c r="K26" s="131">
        <f>K27+K28+K29+K31+K32+K34+K35+K36+K37+K38+K39+K40</f>
        <v>115000</v>
      </c>
      <c r="L26" s="131"/>
      <c r="M26" s="131"/>
      <c r="N26" s="131"/>
      <c r="O26" s="131">
        <v>35000</v>
      </c>
      <c r="P26" s="174">
        <v>443880.37</v>
      </c>
    </row>
    <row r="27" spans="1:16" s="139" customFormat="1" ht="38.25" x14ac:dyDescent="0.2">
      <c r="A27" s="66" t="s">
        <v>181</v>
      </c>
      <c r="B27" s="66" t="s">
        <v>182</v>
      </c>
      <c r="C27" s="132" t="s">
        <v>177</v>
      </c>
      <c r="D27" s="72" t="s">
        <v>183</v>
      </c>
      <c r="E27" s="130"/>
      <c r="F27" s="131"/>
      <c r="G27" s="131"/>
      <c r="H27" s="131"/>
      <c r="I27" s="131"/>
      <c r="J27" s="130"/>
      <c r="K27" s="131"/>
      <c r="L27" s="131"/>
      <c r="M27" s="131"/>
      <c r="N27" s="131"/>
      <c r="O27" s="131"/>
      <c r="P27" s="130"/>
    </row>
    <row r="28" spans="1:16" ht="25.5" x14ac:dyDescent="0.2">
      <c r="A28" s="172" t="s">
        <v>60</v>
      </c>
      <c r="B28" s="70">
        <v>1021</v>
      </c>
      <c r="C28" s="71" t="s">
        <v>62</v>
      </c>
      <c r="D28" s="173" t="s">
        <v>63</v>
      </c>
      <c r="E28" s="134">
        <v>13880.37</v>
      </c>
      <c r="F28" s="136">
        <v>13880.37</v>
      </c>
      <c r="G28" s="135"/>
      <c r="H28" s="135"/>
      <c r="I28" s="135"/>
      <c r="J28" s="137"/>
      <c r="K28" s="135"/>
      <c r="L28" s="135"/>
      <c r="M28" s="135"/>
      <c r="N28" s="135"/>
      <c r="O28" s="135"/>
      <c r="P28" s="134">
        <v>13880.37</v>
      </c>
    </row>
    <row r="29" spans="1:16" s="167" customFormat="1" ht="25.5" x14ac:dyDescent="0.2">
      <c r="A29" s="172" t="s">
        <v>265</v>
      </c>
      <c r="B29" s="172">
        <v>1061</v>
      </c>
      <c r="C29" s="164" t="s">
        <v>62</v>
      </c>
      <c r="D29" s="173" t="s">
        <v>63</v>
      </c>
      <c r="E29" s="134"/>
      <c r="F29" s="136"/>
      <c r="G29" s="135"/>
      <c r="H29" s="135"/>
      <c r="I29" s="135"/>
      <c r="J29" s="137">
        <v>150000</v>
      </c>
      <c r="K29" s="135">
        <v>150000</v>
      </c>
      <c r="L29" s="135"/>
      <c r="M29" s="135"/>
      <c r="N29" s="135"/>
      <c r="O29" s="135"/>
      <c r="P29" s="134">
        <v>150000</v>
      </c>
    </row>
    <row r="30" spans="1:16" s="142" customFormat="1" ht="25.5" x14ac:dyDescent="0.2">
      <c r="A30" s="70"/>
      <c r="B30" s="70"/>
      <c r="C30" s="71"/>
      <c r="D30" s="72" t="s">
        <v>219</v>
      </c>
      <c r="E30" s="137"/>
      <c r="F30" s="135"/>
      <c r="G30" s="135"/>
      <c r="H30" s="135"/>
      <c r="I30" s="135"/>
      <c r="J30" s="137">
        <v>150000</v>
      </c>
      <c r="K30" s="135">
        <v>150000</v>
      </c>
      <c r="L30" s="135"/>
      <c r="M30" s="135"/>
      <c r="N30" s="135"/>
      <c r="O30" s="135"/>
      <c r="P30" s="137">
        <v>150000</v>
      </c>
    </row>
    <row r="31" spans="1:16" ht="63" customHeight="1" x14ac:dyDescent="0.2">
      <c r="A31" s="172" t="s">
        <v>266</v>
      </c>
      <c r="B31" s="70">
        <v>1181</v>
      </c>
      <c r="C31" s="71" t="s">
        <v>64</v>
      </c>
      <c r="D31" s="72" t="s">
        <v>267</v>
      </c>
      <c r="E31" s="137">
        <v>490000</v>
      </c>
      <c r="F31" s="135">
        <v>490000</v>
      </c>
      <c r="G31" s="135"/>
      <c r="H31" s="135"/>
      <c r="I31" s="135"/>
      <c r="J31" s="137"/>
      <c r="K31" s="135"/>
      <c r="L31" s="135"/>
      <c r="M31" s="135"/>
      <c r="N31" s="135"/>
      <c r="O31" s="135"/>
      <c r="P31" s="137">
        <v>490000</v>
      </c>
    </row>
    <row r="32" spans="1:16" ht="25.5" x14ac:dyDescent="0.2">
      <c r="A32" s="70" t="s">
        <v>60</v>
      </c>
      <c r="B32" s="70" t="s">
        <v>61</v>
      </c>
      <c r="C32" s="71" t="s">
        <v>62</v>
      </c>
      <c r="D32" s="72" t="s">
        <v>63</v>
      </c>
      <c r="E32" s="137"/>
      <c r="F32" s="135"/>
      <c r="G32" s="135"/>
      <c r="H32" s="135"/>
      <c r="I32" s="135"/>
      <c r="J32" s="137"/>
      <c r="K32" s="135"/>
      <c r="L32" s="135"/>
      <c r="M32" s="135"/>
      <c r="N32" s="135"/>
      <c r="O32" s="135"/>
      <c r="P32" s="137"/>
    </row>
    <row r="33" spans="1:16" x14ac:dyDescent="0.2">
      <c r="A33" s="70" t="s">
        <v>184</v>
      </c>
      <c r="B33" s="70" t="s">
        <v>185</v>
      </c>
      <c r="C33" s="71" t="s">
        <v>186</v>
      </c>
      <c r="D33" s="72" t="s">
        <v>187</v>
      </c>
      <c r="E33" s="137"/>
      <c r="F33" s="135"/>
      <c r="G33" s="135"/>
      <c r="H33" s="135"/>
      <c r="I33" s="135"/>
      <c r="J33" s="137"/>
      <c r="K33" s="135"/>
      <c r="L33" s="135"/>
      <c r="M33" s="135"/>
      <c r="N33" s="135"/>
      <c r="O33" s="135"/>
      <c r="P33" s="137"/>
    </row>
    <row r="34" spans="1:16" ht="38.25" x14ac:dyDescent="0.2">
      <c r="A34" s="70" t="s">
        <v>188</v>
      </c>
      <c r="B34" s="70" t="s">
        <v>189</v>
      </c>
      <c r="C34" s="71" t="s">
        <v>190</v>
      </c>
      <c r="D34" s="72" t="s">
        <v>191</v>
      </c>
      <c r="E34" s="137"/>
      <c r="F34" s="135"/>
      <c r="G34" s="135"/>
      <c r="H34" s="135"/>
      <c r="I34" s="135"/>
      <c r="J34" s="137"/>
      <c r="K34" s="135"/>
      <c r="L34" s="135"/>
      <c r="M34" s="135"/>
      <c r="N34" s="135"/>
      <c r="O34" s="135"/>
      <c r="P34" s="137"/>
    </row>
    <row r="35" spans="1:16" ht="25.5" x14ac:dyDescent="0.2">
      <c r="A35" s="70" t="s">
        <v>192</v>
      </c>
      <c r="B35" s="70" t="s">
        <v>193</v>
      </c>
      <c r="C35" s="71" t="s">
        <v>190</v>
      </c>
      <c r="D35" s="72" t="s">
        <v>194</v>
      </c>
      <c r="E35" s="137"/>
      <c r="F35" s="135"/>
      <c r="G35" s="135"/>
      <c r="H35" s="135"/>
      <c r="I35" s="135"/>
      <c r="J35" s="137"/>
      <c r="K35" s="135"/>
      <c r="L35" s="135"/>
      <c r="M35" s="135"/>
      <c r="N35" s="135"/>
      <c r="O35" s="135"/>
      <c r="P35" s="137"/>
    </row>
    <row r="36" spans="1:16" ht="25.5" x14ac:dyDescent="0.2">
      <c r="A36" s="70" t="s">
        <v>195</v>
      </c>
      <c r="B36" s="70" t="s">
        <v>196</v>
      </c>
      <c r="C36" s="71" t="s">
        <v>64</v>
      </c>
      <c r="D36" s="72" t="s">
        <v>197</v>
      </c>
      <c r="E36" s="137"/>
      <c r="F36" s="135"/>
      <c r="G36" s="135"/>
      <c r="H36" s="135"/>
      <c r="I36" s="135"/>
      <c r="J36" s="137"/>
      <c r="K36" s="135"/>
      <c r="L36" s="135"/>
      <c r="M36" s="135"/>
      <c r="N36" s="135"/>
      <c r="O36" s="135"/>
      <c r="P36" s="137"/>
    </row>
    <row r="37" spans="1:16" ht="25.5" x14ac:dyDescent="0.2">
      <c r="A37" s="70" t="s">
        <v>198</v>
      </c>
      <c r="B37" s="70" t="s">
        <v>199</v>
      </c>
      <c r="C37" s="71" t="s">
        <v>64</v>
      </c>
      <c r="D37" s="72" t="s">
        <v>200</v>
      </c>
      <c r="E37" s="137"/>
      <c r="F37" s="135"/>
      <c r="G37" s="135"/>
      <c r="H37" s="135"/>
      <c r="I37" s="135"/>
      <c r="J37" s="137"/>
      <c r="K37" s="135"/>
      <c r="L37" s="135"/>
      <c r="M37" s="135"/>
      <c r="N37" s="135"/>
      <c r="O37" s="135"/>
      <c r="P37" s="137"/>
    </row>
    <row r="38" spans="1:16" ht="51" x14ac:dyDescent="0.2">
      <c r="A38" s="70" t="s">
        <v>211</v>
      </c>
      <c r="B38" s="70" t="s">
        <v>212</v>
      </c>
      <c r="C38" s="71" t="s">
        <v>64</v>
      </c>
      <c r="D38" s="72" t="s">
        <v>210</v>
      </c>
      <c r="E38" s="137"/>
      <c r="F38" s="135"/>
      <c r="G38" s="135"/>
      <c r="H38" s="135"/>
      <c r="I38" s="135"/>
      <c r="J38" s="137"/>
      <c r="K38" s="135"/>
      <c r="L38" s="135"/>
      <c r="M38" s="135"/>
      <c r="N38" s="135"/>
      <c r="O38" s="135"/>
      <c r="P38" s="137"/>
    </row>
    <row r="39" spans="1:16" x14ac:dyDescent="0.2">
      <c r="A39" s="70" t="s">
        <v>65</v>
      </c>
      <c r="B39" s="70" t="s">
        <v>66</v>
      </c>
      <c r="C39" s="71" t="s">
        <v>67</v>
      </c>
      <c r="D39" s="72" t="s">
        <v>68</v>
      </c>
      <c r="E39" s="137"/>
      <c r="F39" s="135"/>
      <c r="G39" s="135"/>
      <c r="H39" s="135"/>
      <c r="I39" s="135"/>
      <c r="J39" s="137"/>
      <c r="K39" s="135">
        <v>-35000</v>
      </c>
      <c r="L39" s="135"/>
      <c r="M39" s="135"/>
      <c r="N39" s="135"/>
      <c r="O39" s="135">
        <v>35000</v>
      </c>
      <c r="P39" s="137"/>
    </row>
    <row r="40" spans="1:16" ht="38.25" x14ac:dyDescent="0.2">
      <c r="A40" s="70" t="s">
        <v>201</v>
      </c>
      <c r="B40" s="70" t="s">
        <v>202</v>
      </c>
      <c r="C40" s="71" t="s">
        <v>203</v>
      </c>
      <c r="D40" s="72" t="s">
        <v>204</v>
      </c>
      <c r="E40" s="137">
        <v>-210000</v>
      </c>
      <c r="F40" s="135">
        <v>-210000</v>
      </c>
      <c r="G40" s="135">
        <v>-172130</v>
      </c>
      <c r="H40" s="135"/>
      <c r="I40" s="135"/>
      <c r="J40" s="137"/>
      <c r="K40" s="135"/>
      <c r="L40" s="135"/>
      <c r="M40" s="135"/>
      <c r="N40" s="135"/>
      <c r="O40" s="135"/>
      <c r="P40" s="137"/>
    </row>
    <row r="41" spans="1:16" x14ac:dyDescent="0.2">
      <c r="A41" s="66" t="s">
        <v>205</v>
      </c>
      <c r="B41" s="67"/>
      <c r="C41" s="68"/>
      <c r="D41" s="131" t="s">
        <v>206</v>
      </c>
      <c r="E41" s="130">
        <v>-50000</v>
      </c>
      <c r="F41" s="131">
        <v>-50000</v>
      </c>
      <c r="G41" s="131"/>
      <c r="H41" s="131"/>
      <c r="I41" s="131"/>
      <c r="J41" s="130">
        <v>20000</v>
      </c>
      <c r="K41" s="131">
        <v>20000</v>
      </c>
      <c r="L41" s="131"/>
      <c r="M41" s="131"/>
      <c r="N41" s="131"/>
      <c r="O41" s="131"/>
      <c r="P41" s="130">
        <v>-30000</v>
      </c>
    </row>
    <row r="42" spans="1:16" x14ac:dyDescent="0.2">
      <c r="A42" s="66" t="s">
        <v>207</v>
      </c>
      <c r="B42" s="67"/>
      <c r="C42" s="68"/>
      <c r="D42" s="131" t="s">
        <v>206</v>
      </c>
      <c r="E42" s="130"/>
      <c r="F42" s="131"/>
      <c r="G42" s="131"/>
      <c r="H42" s="131"/>
      <c r="I42" s="131"/>
      <c r="J42" s="130"/>
      <c r="K42" s="131"/>
      <c r="L42" s="131"/>
      <c r="M42" s="131"/>
      <c r="N42" s="131"/>
      <c r="O42" s="131"/>
      <c r="P42" s="130"/>
    </row>
    <row r="43" spans="1:16" s="145" customFormat="1" x14ac:dyDescent="0.2">
      <c r="A43" s="148"/>
      <c r="B43" s="70"/>
      <c r="C43" s="71"/>
      <c r="D43" s="72"/>
      <c r="E43" s="137"/>
      <c r="F43" s="135"/>
      <c r="G43" s="135"/>
      <c r="H43" s="135"/>
      <c r="I43" s="135"/>
      <c r="J43" s="137"/>
      <c r="K43" s="135"/>
      <c r="L43" s="135"/>
      <c r="M43" s="135"/>
      <c r="N43" s="135"/>
      <c r="O43" s="135"/>
      <c r="P43" s="137"/>
    </row>
    <row r="44" spans="1:16" ht="38.25" x14ac:dyDescent="0.2">
      <c r="A44" s="56">
        <v>3719800</v>
      </c>
      <c r="B44" s="70">
        <v>9800</v>
      </c>
      <c r="C44" s="164" t="s">
        <v>33</v>
      </c>
      <c r="D44" s="165" t="s">
        <v>252</v>
      </c>
      <c r="E44" s="137">
        <v>-30000</v>
      </c>
      <c r="F44" s="135">
        <v>-30000</v>
      </c>
      <c r="G44" s="135"/>
      <c r="H44" s="135"/>
      <c r="I44" s="135"/>
      <c r="J44" s="137"/>
      <c r="K44" s="135"/>
      <c r="L44" s="135"/>
      <c r="M44" s="135"/>
      <c r="N44" s="135"/>
      <c r="O44" s="135"/>
      <c r="P44" s="137">
        <v>-30000</v>
      </c>
    </row>
    <row r="45" spans="1:16" s="145" customFormat="1" x14ac:dyDescent="0.2">
      <c r="A45" s="175">
        <v>3719770</v>
      </c>
      <c r="B45" s="70">
        <v>9770</v>
      </c>
      <c r="C45" s="164" t="s">
        <v>33</v>
      </c>
      <c r="D45" s="173" t="s">
        <v>259</v>
      </c>
      <c r="E45" s="137">
        <v>-20000</v>
      </c>
      <c r="F45" s="135">
        <v>-20000</v>
      </c>
      <c r="G45" s="135"/>
      <c r="H45" s="135"/>
      <c r="I45" s="135"/>
      <c r="J45" s="137">
        <v>20000</v>
      </c>
      <c r="K45" s="135">
        <v>20000</v>
      </c>
      <c r="L45" s="135"/>
      <c r="M45" s="135"/>
      <c r="N45" s="135"/>
      <c r="O45" s="135"/>
      <c r="P45" s="137"/>
    </row>
    <row r="46" spans="1:16" s="143" customFormat="1" x14ac:dyDescent="0.2">
      <c r="B46" s="70"/>
      <c r="C46" s="71"/>
      <c r="D46" s="178" t="s">
        <v>260</v>
      </c>
      <c r="E46" s="7">
        <v>-20000</v>
      </c>
      <c r="F46" s="135">
        <v>-20000</v>
      </c>
      <c r="G46" s="135"/>
      <c r="H46" s="135"/>
      <c r="I46" s="135"/>
      <c r="J46" s="137">
        <v>20000</v>
      </c>
      <c r="K46" s="135">
        <v>20000</v>
      </c>
      <c r="L46" s="135"/>
      <c r="M46" s="135"/>
      <c r="N46" s="135"/>
      <c r="O46" s="135"/>
      <c r="P46" s="137"/>
    </row>
    <row r="47" spans="1:16" x14ac:dyDescent="0.2">
      <c r="A47" s="70"/>
      <c r="B47" s="70"/>
      <c r="C47" s="71"/>
      <c r="D47" s="72"/>
      <c r="E47" s="137"/>
      <c r="F47" s="135"/>
      <c r="G47" s="135"/>
      <c r="H47" s="135"/>
      <c r="I47" s="135"/>
      <c r="J47" s="137"/>
      <c r="K47" s="135"/>
      <c r="L47" s="135"/>
      <c r="M47" s="135"/>
      <c r="N47" s="135"/>
      <c r="O47" s="135"/>
      <c r="P47" s="137"/>
    </row>
    <row r="48" spans="1:16" x14ac:dyDescent="0.2">
      <c r="A48" s="138" t="s">
        <v>16</v>
      </c>
      <c r="B48" s="138" t="s">
        <v>16</v>
      </c>
      <c r="C48" s="133" t="s">
        <v>16</v>
      </c>
      <c r="D48" s="130" t="s">
        <v>69</v>
      </c>
      <c r="E48" s="130">
        <f>E17+E26+E41</f>
        <v>155680.37</v>
      </c>
      <c r="F48" s="130">
        <f>F17+F26+F41</f>
        <v>-124319.63</v>
      </c>
      <c r="G48" s="130">
        <f>G17+G26</f>
        <v>-688524</v>
      </c>
      <c r="H48" s="130"/>
      <c r="I48" s="130"/>
      <c r="J48" s="130">
        <f>J17+J26+J41</f>
        <v>200000</v>
      </c>
      <c r="K48" s="130">
        <f>K17+K26+K41</f>
        <v>115000</v>
      </c>
      <c r="L48" s="130"/>
      <c r="M48" s="130"/>
      <c r="N48" s="130"/>
      <c r="O48" s="130">
        <f>O17+O26</f>
        <v>35000</v>
      </c>
      <c r="P48" s="130">
        <f>P17+P26+P41</f>
        <v>355680.37</v>
      </c>
    </row>
    <row r="50" spans="2:9" x14ac:dyDescent="0.2">
      <c r="B50" s="65" t="s">
        <v>17</v>
      </c>
      <c r="I50" s="65" t="s">
        <v>18</v>
      </c>
    </row>
  </sheetData>
  <mergeCells count="26">
    <mergeCell ref="J11:O11"/>
    <mergeCell ref="P11:P14"/>
    <mergeCell ref="E12:E14"/>
    <mergeCell ref="M13:M14"/>
    <mergeCell ref="N13:N14"/>
    <mergeCell ref="K12:K14"/>
    <mergeCell ref="J12:J14"/>
    <mergeCell ref="L12:L14"/>
    <mergeCell ref="G13:G14"/>
    <mergeCell ref="H13:H14"/>
    <mergeCell ref="L3:P3"/>
    <mergeCell ref="L4:P4"/>
    <mergeCell ref="L5:P5"/>
    <mergeCell ref="L6:P6"/>
    <mergeCell ref="M12:N12"/>
    <mergeCell ref="O12:O14"/>
    <mergeCell ref="A7:P7"/>
    <mergeCell ref="A8:P8"/>
    <mergeCell ref="A11:A14"/>
    <mergeCell ref="B11:B14"/>
    <mergeCell ref="C11:C14"/>
    <mergeCell ref="D11:D14"/>
    <mergeCell ref="E11:I11"/>
    <mergeCell ref="F12:F14"/>
    <mergeCell ref="G12:H12"/>
    <mergeCell ref="I12:I14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="75" zoomScaleNormal="75" workbookViewId="0">
      <selection activeCell="G24" sqref="G24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x14ac:dyDescent="0.2">
      <c r="M1" t="s">
        <v>70</v>
      </c>
    </row>
    <row r="2" spans="1:16" x14ac:dyDescent="0.2">
      <c r="M2" t="s">
        <v>21</v>
      </c>
    </row>
    <row r="3" spans="1:16" ht="28.15" customHeight="1" x14ac:dyDescent="0.2">
      <c r="M3" s="180" t="s">
        <v>22</v>
      </c>
      <c r="N3" s="180"/>
      <c r="O3" s="180"/>
      <c r="P3" s="180"/>
    </row>
    <row r="4" spans="1:16" s="167" customFormat="1" ht="20.25" customHeight="1" x14ac:dyDescent="0.2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80" t="s">
        <v>261</v>
      </c>
      <c r="N4" s="180"/>
      <c r="O4" s="180"/>
      <c r="P4" s="180"/>
    </row>
    <row r="5" spans="1:16" s="167" customFormat="1" ht="20.25" customHeight="1" x14ac:dyDescent="0.2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180" t="s">
        <v>164</v>
      </c>
      <c r="N5" s="180"/>
      <c r="O5" s="180"/>
      <c r="P5" s="180"/>
    </row>
    <row r="6" spans="1:16" ht="12.75" customHeight="1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180" t="s">
        <v>165</v>
      </c>
      <c r="N6" s="180"/>
      <c r="O6" s="180"/>
      <c r="P6" s="180"/>
    </row>
    <row r="7" spans="1:16" ht="12.75" customHeight="1" x14ac:dyDescent="0.2">
      <c r="A7" s="191" t="s">
        <v>264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</row>
    <row r="8" spans="1:16" x14ac:dyDescent="0.2">
      <c r="A8" s="189" t="s">
        <v>24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</row>
    <row r="9" spans="1:16" x14ac:dyDescent="0.2">
      <c r="A9" s="11" t="s">
        <v>19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3.5" thickBot="1" x14ac:dyDescent="0.25">
      <c r="A10" s="10" t="s">
        <v>20</v>
      </c>
      <c r="P10" s="1" t="s">
        <v>25</v>
      </c>
    </row>
    <row r="11" spans="1:16" ht="13.5" thickBot="1" x14ac:dyDescent="0.25">
      <c r="A11" s="193" t="s">
        <v>26</v>
      </c>
      <c r="B11" s="193" t="s">
        <v>27</v>
      </c>
      <c r="C11" s="193" t="s">
        <v>28</v>
      </c>
      <c r="D11" s="193" t="s">
        <v>71</v>
      </c>
      <c r="E11" s="196" t="s">
        <v>72</v>
      </c>
      <c r="F11" s="197"/>
      <c r="G11" s="197"/>
      <c r="H11" s="198"/>
      <c r="I11" s="196" t="s">
        <v>73</v>
      </c>
      <c r="J11" s="197"/>
      <c r="K11" s="197"/>
      <c r="L11" s="198"/>
      <c r="M11" s="196" t="s">
        <v>74</v>
      </c>
      <c r="N11" s="197"/>
      <c r="O11" s="197"/>
      <c r="P11" s="198"/>
    </row>
    <row r="12" spans="1:16" ht="13.5" thickBot="1" x14ac:dyDescent="0.25">
      <c r="A12" s="194"/>
      <c r="B12" s="194"/>
      <c r="C12" s="194"/>
      <c r="D12" s="194"/>
      <c r="E12" s="193" t="s">
        <v>75</v>
      </c>
      <c r="F12" s="196" t="s">
        <v>76</v>
      </c>
      <c r="G12" s="198"/>
      <c r="H12" s="193" t="s">
        <v>77</v>
      </c>
      <c r="I12" s="193" t="s">
        <v>75</v>
      </c>
      <c r="J12" s="196" t="s">
        <v>76</v>
      </c>
      <c r="K12" s="198"/>
      <c r="L12" s="193" t="s">
        <v>77</v>
      </c>
      <c r="M12" s="193" t="s">
        <v>75</v>
      </c>
      <c r="N12" s="196" t="s">
        <v>76</v>
      </c>
      <c r="O12" s="198"/>
      <c r="P12" s="193" t="s">
        <v>77</v>
      </c>
    </row>
    <row r="13" spans="1:16" ht="55.9" customHeight="1" thickBot="1" x14ac:dyDescent="0.25">
      <c r="A13" s="195"/>
      <c r="B13" s="195"/>
      <c r="C13" s="195"/>
      <c r="D13" s="195"/>
      <c r="E13" s="195"/>
      <c r="F13" s="16" t="s">
        <v>7</v>
      </c>
      <c r="G13" s="16" t="s">
        <v>8</v>
      </c>
      <c r="H13" s="195"/>
      <c r="I13" s="195"/>
      <c r="J13" s="16" t="s">
        <v>7</v>
      </c>
      <c r="K13" s="16" t="s">
        <v>8</v>
      </c>
      <c r="L13" s="195"/>
      <c r="M13" s="195"/>
      <c r="N13" s="16" t="s">
        <v>7</v>
      </c>
      <c r="O13" s="16" t="s">
        <v>8</v>
      </c>
      <c r="P13" s="195"/>
    </row>
    <row r="14" spans="1:16" ht="13.5" thickBot="1" x14ac:dyDescent="0.25">
      <c r="A14" s="17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P14" s="18">
        <v>16</v>
      </c>
    </row>
    <row r="15" spans="1:16" ht="13.5" thickBot="1" x14ac:dyDescent="0.25">
      <c r="A15" s="17" t="s">
        <v>78</v>
      </c>
      <c r="B15" s="18" t="s">
        <v>78</v>
      </c>
      <c r="C15" s="18" t="s">
        <v>78</v>
      </c>
      <c r="D15" s="18" t="s">
        <v>78</v>
      </c>
      <c r="E15" s="18" t="s">
        <v>78</v>
      </c>
      <c r="F15" s="18" t="s">
        <v>78</v>
      </c>
      <c r="G15" s="18" t="s">
        <v>78</v>
      </c>
      <c r="H15" s="18" t="s">
        <v>78</v>
      </c>
      <c r="I15" s="18" t="s">
        <v>78</v>
      </c>
      <c r="J15" s="18" t="s">
        <v>78</v>
      </c>
      <c r="K15" s="18" t="s">
        <v>78</v>
      </c>
      <c r="L15" s="18" t="s">
        <v>78</v>
      </c>
      <c r="M15" s="18" t="s">
        <v>78</v>
      </c>
      <c r="N15" s="18" t="s">
        <v>78</v>
      </c>
      <c r="O15" s="18" t="s">
        <v>78</v>
      </c>
      <c r="P15" s="18" t="s">
        <v>78</v>
      </c>
    </row>
    <row r="16" spans="1:16" ht="13.5" thickBot="1" x14ac:dyDescent="0.25">
      <c r="A16" s="17" t="s">
        <v>79</v>
      </c>
      <c r="B16" s="18" t="s">
        <v>79</v>
      </c>
      <c r="C16" s="18" t="s">
        <v>79</v>
      </c>
      <c r="D16" s="19" t="s">
        <v>69</v>
      </c>
      <c r="E16" s="18" t="s">
        <v>78</v>
      </c>
      <c r="F16" s="18" t="s">
        <v>78</v>
      </c>
      <c r="G16" s="18" t="s">
        <v>78</v>
      </c>
      <c r="H16" s="18" t="s">
        <v>78</v>
      </c>
      <c r="I16" s="18" t="s">
        <v>78</v>
      </c>
      <c r="J16" s="18" t="s">
        <v>78</v>
      </c>
      <c r="K16" s="18" t="s">
        <v>78</v>
      </c>
      <c r="L16" s="18" t="s">
        <v>78</v>
      </c>
      <c r="M16" s="18" t="s">
        <v>78</v>
      </c>
      <c r="N16" s="18" t="s">
        <v>78</v>
      </c>
      <c r="O16" s="18" t="s">
        <v>78</v>
      </c>
      <c r="P16" s="18" t="s">
        <v>78</v>
      </c>
    </row>
    <row r="19" spans="2:9" x14ac:dyDescent="0.2">
      <c r="B19" s="2" t="s">
        <v>17</v>
      </c>
      <c r="I19" s="2" t="s">
        <v>18</v>
      </c>
    </row>
  </sheetData>
  <mergeCells count="22">
    <mergeCell ref="L12:L13"/>
    <mergeCell ref="E12:E13"/>
    <mergeCell ref="F12:G12"/>
    <mergeCell ref="H12:H13"/>
    <mergeCell ref="I12:I13"/>
    <mergeCell ref="J12:K12"/>
    <mergeCell ref="M5:P5"/>
    <mergeCell ref="M3:P3"/>
    <mergeCell ref="A7:P7"/>
    <mergeCell ref="A8:P8"/>
    <mergeCell ref="A11:A13"/>
    <mergeCell ref="B11:B13"/>
    <mergeCell ref="C11:C13"/>
    <mergeCell ref="D11:D13"/>
    <mergeCell ref="E11:H11"/>
    <mergeCell ref="I11:L11"/>
    <mergeCell ref="M11:P11"/>
    <mergeCell ref="M12:M13"/>
    <mergeCell ref="N12:O12"/>
    <mergeCell ref="M4:P4"/>
    <mergeCell ref="M6:P6"/>
    <mergeCell ref="P12:P13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opLeftCell="A31" workbookViewId="0">
      <selection activeCell="D3" sqref="D3:E6"/>
    </sheetView>
  </sheetViews>
  <sheetFormatPr defaultRowHeight="12.75" x14ac:dyDescent="0.2"/>
  <cols>
    <col min="1" max="2" width="20.7109375" customWidth="1"/>
    <col min="3" max="3" width="61.85546875" customWidth="1"/>
    <col min="4" max="4" width="38.7109375" style="114" customWidth="1"/>
    <col min="5" max="5" width="20.7109375" customWidth="1"/>
  </cols>
  <sheetData>
    <row r="1" spans="1:5" x14ac:dyDescent="0.2">
      <c r="A1" s="20"/>
      <c r="C1" s="76"/>
      <c r="D1" s="76" t="s">
        <v>89</v>
      </c>
      <c r="E1" s="76"/>
    </row>
    <row r="2" spans="1:5" s="114" customFormat="1" x14ac:dyDescent="0.2">
      <c r="A2" s="76"/>
      <c r="C2" s="113"/>
      <c r="D2" s="179" t="s">
        <v>21</v>
      </c>
      <c r="E2" s="179"/>
    </row>
    <row r="3" spans="1:5" s="114" customFormat="1" x14ac:dyDescent="0.2">
      <c r="A3" s="76"/>
      <c r="C3" s="113"/>
      <c r="D3" s="179" t="s">
        <v>165</v>
      </c>
      <c r="E3" s="179"/>
    </row>
    <row r="4" spans="1:5" s="114" customFormat="1" ht="23.25" customHeight="1" x14ac:dyDescent="0.2">
      <c r="C4" s="115"/>
      <c r="D4" s="180" t="s">
        <v>263</v>
      </c>
      <c r="E4" s="180"/>
    </row>
    <row r="5" spans="1:5" s="114" customFormat="1" ht="16.5" customHeight="1" x14ac:dyDescent="0.2">
      <c r="C5" s="76"/>
      <c r="D5" s="179" t="s">
        <v>164</v>
      </c>
      <c r="E5" s="179"/>
    </row>
    <row r="6" spans="1:5" s="114" customFormat="1" ht="15" customHeight="1" x14ac:dyDescent="0.2">
      <c r="C6" s="113"/>
      <c r="D6" s="179" t="s">
        <v>165</v>
      </c>
      <c r="E6" s="179"/>
    </row>
    <row r="7" spans="1:5" x14ac:dyDescent="0.2">
      <c r="A7" s="189" t="s">
        <v>90</v>
      </c>
      <c r="B7" s="185"/>
      <c r="C7" s="185"/>
      <c r="D7" s="185"/>
      <c r="E7" s="185"/>
    </row>
    <row r="8" spans="1:5" x14ac:dyDescent="0.2">
      <c r="A8" s="203" t="s">
        <v>19</v>
      </c>
      <c r="B8" s="179"/>
      <c r="C8" s="179"/>
      <c r="D8" s="179"/>
      <c r="E8" s="179"/>
    </row>
    <row r="9" spans="1:5" x14ac:dyDescent="0.2">
      <c r="A9" s="179" t="s">
        <v>20</v>
      </c>
      <c r="B9" s="179"/>
      <c r="C9" s="179"/>
      <c r="D9" s="179"/>
      <c r="E9" s="179"/>
    </row>
    <row r="10" spans="1:5" ht="15" x14ac:dyDescent="0.25">
      <c r="A10" s="23" t="s">
        <v>91</v>
      </c>
    </row>
    <row r="11" spans="1:5" x14ac:dyDescent="0.2">
      <c r="E11" s="1" t="s">
        <v>1</v>
      </c>
    </row>
    <row r="12" spans="1:5" ht="38.25" customHeight="1" x14ac:dyDescent="0.2">
      <c r="A12" s="24" t="s">
        <v>92</v>
      </c>
      <c r="B12" s="204" t="s">
        <v>93</v>
      </c>
      <c r="C12" s="205"/>
      <c r="D12" s="206"/>
      <c r="E12" s="25" t="s">
        <v>4</v>
      </c>
    </row>
    <row r="13" spans="1:5" x14ac:dyDescent="0.2">
      <c r="A13" s="26">
        <v>1</v>
      </c>
      <c r="B13" s="204">
        <v>2</v>
      </c>
      <c r="C13" s="205"/>
      <c r="D13" s="206"/>
      <c r="E13" s="27">
        <v>3</v>
      </c>
    </row>
    <row r="14" spans="1:5" x14ac:dyDescent="0.2">
      <c r="A14" s="208" t="s">
        <v>94</v>
      </c>
      <c r="B14" s="208"/>
      <c r="C14" s="208"/>
      <c r="D14" s="208"/>
      <c r="E14" s="208"/>
    </row>
    <row r="15" spans="1:5" x14ac:dyDescent="0.2">
      <c r="A15" s="28" t="s">
        <v>95</v>
      </c>
      <c r="B15" s="29" t="s">
        <v>9</v>
      </c>
      <c r="C15" s="30"/>
      <c r="D15" s="30"/>
      <c r="E15" s="31">
        <v>1598200</v>
      </c>
    </row>
    <row r="16" spans="1:5" x14ac:dyDescent="0.2">
      <c r="A16" s="32" t="s">
        <v>19</v>
      </c>
      <c r="B16" s="33" t="s">
        <v>96</v>
      </c>
      <c r="C16" s="34"/>
      <c r="D16" s="34"/>
      <c r="E16" s="35">
        <v>1598200</v>
      </c>
    </row>
    <row r="17" spans="1:5" x14ac:dyDescent="0.2">
      <c r="A17" s="28" t="s">
        <v>97</v>
      </c>
      <c r="B17" s="29" t="s">
        <v>10</v>
      </c>
      <c r="C17" s="30"/>
      <c r="D17" s="30"/>
      <c r="E17" s="31">
        <v>32468900</v>
      </c>
    </row>
    <row r="18" spans="1:5" x14ac:dyDescent="0.2">
      <c r="A18" s="32" t="s">
        <v>19</v>
      </c>
      <c r="B18" s="33" t="s">
        <v>96</v>
      </c>
      <c r="C18" s="34"/>
      <c r="D18" s="34"/>
      <c r="E18" s="35">
        <v>32468900</v>
      </c>
    </row>
    <row r="19" spans="1:5" ht="25.5" x14ac:dyDescent="0.2">
      <c r="A19" s="28" t="s">
        <v>98</v>
      </c>
      <c r="B19" s="29" t="s">
        <v>11</v>
      </c>
      <c r="C19" s="30"/>
      <c r="D19" s="30"/>
      <c r="E19" s="31">
        <v>725100</v>
      </c>
    </row>
    <row r="20" spans="1:5" x14ac:dyDescent="0.2">
      <c r="A20" s="32" t="s">
        <v>19</v>
      </c>
      <c r="B20" s="33" t="s">
        <v>96</v>
      </c>
      <c r="C20" s="34"/>
      <c r="D20" s="34"/>
      <c r="E20" s="35">
        <v>725100</v>
      </c>
    </row>
    <row r="21" spans="1:5" x14ac:dyDescent="0.2">
      <c r="A21" s="28" t="s">
        <v>99</v>
      </c>
      <c r="B21" s="29" t="s">
        <v>12</v>
      </c>
      <c r="C21" s="30"/>
      <c r="D21" s="30"/>
      <c r="E21" s="31">
        <v>874030</v>
      </c>
    </row>
    <row r="22" spans="1:5" x14ac:dyDescent="0.2">
      <c r="A22" s="32" t="s">
        <v>19</v>
      </c>
      <c r="B22" s="33" t="s">
        <v>96</v>
      </c>
      <c r="C22" s="34"/>
      <c r="D22" s="34"/>
      <c r="E22" s="35">
        <v>874030</v>
      </c>
    </row>
    <row r="23" spans="1:5" ht="25.5" x14ac:dyDescent="0.2">
      <c r="A23" s="28" t="s">
        <v>100</v>
      </c>
      <c r="B23" s="29" t="s">
        <v>13</v>
      </c>
      <c r="C23" s="30"/>
      <c r="D23" s="30"/>
      <c r="E23" s="31">
        <v>222415</v>
      </c>
    </row>
    <row r="24" spans="1:5" x14ac:dyDescent="0.2">
      <c r="A24" s="32" t="s">
        <v>19</v>
      </c>
      <c r="B24" s="33" t="s">
        <v>96</v>
      </c>
      <c r="C24" s="34"/>
      <c r="D24" s="34"/>
      <c r="E24" s="35">
        <v>222415</v>
      </c>
    </row>
    <row r="25" spans="1:5" x14ac:dyDescent="0.2">
      <c r="A25" s="28" t="s">
        <v>101</v>
      </c>
      <c r="B25" s="29" t="s">
        <v>14</v>
      </c>
      <c r="C25" s="30"/>
      <c r="D25" s="30"/>
      <c r="E25" s="31">
        <v>383600</v>
      </c>
    </row>
    <row r="26" spans="1:5" x14ac:dyDescent="0.2">
      <c r="A26" s="36" t="s">
        <v>19</v>
      </c>
      <c r="B26" s="37" t="s">
        <v>96</v>
      </c>
      <c r="C26" s="38"/>
      <c r="D26" s="38"/>
      <c r="E26" s="39">
        <v>383600</v>
      </c>
    </row>
    <row r="27" spans="1:5" x14ac:dyDescent="0.2">
      <c r="A27" s="208" t="s">
        <v>102</v>
      </c>
      <c r="B27" s="208"/>
      <c r="C27" s="208"/>
      <c r="D27" s="208"/>
      <c r="E27" s="208"/>
    </row>
    <row r="28" spans="1:5" x14ac:dyDescent="0.2">
      <c r="A28" s="28" t="s">
        <v>95</v>
      </c>
      <c r="B28" s="29" t="s">
        <v>9</v>
      </c>
      <c r="C28" s="30"/>
      <c r="D28" s="30"/>
      <c r="E28" s="31">
        <v>0</v>
      </c>
    </row>
    <row r="29" spans="1:5" x14ac:dyDescent="0.2">
      <c r="A29" s="32" t="s">
        <v>19</v>
      </c>
      <c r="B29" s="33" t="s">
        <v>96</v>
      </c>
      <c r="C29" s="34"/>
      <c r="D29" s="34"/>
      <c r="E29" s="35">
        <v>0</v>
      </c>
    </row>
    <row r="30" spans="1:5" x14ac:dyDescent="0.2">
      <c r="A30" s="28" t="s">
        <v>97</v>
      </c>
      <c r="B30" s="29" t="s">
        <v>10</v>
      </c>
      <c r="C30" s="30"/>
      <c r="D30" s="30"/>
      <c r="E30" s="31">
        <v>0</v>
      </c>
    </row>
    <row r="31" spans="1:5" x14ac:dyDescent="0.2">
      <c r="A31" s="32" t="s">
        <v>19</v>
      </c>
      <c r="B31" s="33" t="s">
        <v>96</v>
      </c>
      <c r="C31" s="34"/>
      <c r="D31" s="34"/>
      <c r="E31" s="35">
        <v>0</v>
      </c>
    </row>
    <row r="32" spans="1:5" ht="25.5" x14ac:dyDescent="0.2">
      <c r="A32" s="28" t="s">
        <v>98</v>
      </c>
      <c r="B32" s="29" t="s">
        <v>11</v>
      </c>
      <c r="C32" s="30"/>
      <c r="D32" s="30"/>
      <c r="E32" s="31">
        <v>0</v>
      </c>
    </row>
    <row r="33" spans="1:5" x14ac:dyDescent="0.2">
      <c r="A33" s="32" t="s">
        <v>19</v>
      </c>
      <c r="B33" s="33" t="s">
        <v>96</v>
      </c>
      <c r="C33" s="34"/>
      <c r="D33" s="34"/>
      <c r="E33" s="35">
        <v>0</v>
      </c>
    </row>
    <row r="34" spans="1:5" x14ac:dyDescent="0.2">
      <c r="A34" s="28" t="s">
        <v>99</v>
      </c>
      <c r="B34" s="29" t="s">
        <v>12</v>
      </c>
      <c r="C34" s="30"/>
      <c r="D34" s="30"/>
      <c r="E34" s="31">
        <v>0</v>
      </c>
    </row>
    <row r="35" spans="1:5" x14ac:dyDescent="0.2">
      <c r="A35" s="32" t="s">
        <v>19</v>
      </c>
      <c r="B35" s="33" t="s">
        <v>96</v>
      </c>
      <c r="C35" s="34"/>
      <c r="D35" s="34"/>
      <c r="E35" s="35">
        <v>0</v>
      </c>
    </row>
    <row r="36" spans="1:5" ht="25.5" x14ac:dyDescent="0.2">
      <c r="A36" s="28" t="s">
        <v>100</v>
      </c>
      <c r="B36" s="29" t="s">
        <v>13</v>
      </c>
      <c r="C36" s="30"/>
      <c r="D36" s="30"/>
      <c r="E36" s="31">
        <v>0</v>
      </c>
    </row>
    <row r="37" spans="1:5" x14ac:dyDescent="0.2">
      <c r="A37" s="32" t="s">
        <v>19</v>
      </c>
      <c r="B37" s="33" t="s">
        <v>96</v>
      </c>
      <c r="C37" s="34"/>
      <c r="D37" s="34"/>
      <c r="E37" s="35">
        <v>0</v>
      </c>
    </row>
    <row r="38" spans="1:5" x14ac:dyDescent="0.2">
      <c r="A38" s="28" t="s">
        <v>101</v>
      </c>
      <c r="B38" s="29" t="s">
        <v>14</v>
      </c>
      <c r="C38" s="30"/>
      <c r="D38" s="30"/>
      <c r="E38" s="31">
        <v>0</v>
      </c>
    </row>
    <row r="39" spans="1:5" x14ac:dyDescent="0.2">
      <c r="A39" s="32" t="s">
        <v>19</v>
      </c>
      <c r="B39" s="33" t="s">
        <v>96</v>
      </c>
      <c r="C39" s="34"/>
      <c r="D39" s="34"/>
      <c r="E39" s="35">
        <v>0</v>
      </c>
    </row>
    <row r="40" spans="1:5" x14ac:dyDescent="0.2">
      <c r="A40" s="40" t="s">
        <v>16</v>
      </c>
      <c r="B40" s="210" t="s">
        <v>103</v>
      </c>
      <c r="C40" s="211"/>
      <c r="D40" s="212"/>
      <c r="E40" s="41">
        <v>36272245</v>
      </c>
    </row>
    <row r="41" spans="1:5" x14ac:dyDescent="0.2">
      <c r="A41" s="40" t="s">
        <v>16</v>
      </c>
      <c r="B41" s="210" t="s">
        <v>75</v>
      </c>
      <c r="C41" s="211"/>
      <c r="D41" s="212"/>
      <c r="E41" s="41">
        <v>36272245</v>
      </c>
    </row>
    <row r="42" spans="1:5" x14ac:dyDescent="0.2">
      <c r="A42" s="40" t="s">
        <v>16</v>
      </c>
      <c r="B42" s="210" t="s">
        <v>76</v>
      </c>
      <c r="C42" s="211"/>
      <c r="D42" s="212"/>
      <c r="E42" s="41">
        <v>0</v>
      </c>
    </row>
    <row r="44" spans="1:5" ht="22.15" customHeight="1" x14ac:dyDescent="0.25">
      <c r="A44" s="23" t="s">
        <v>104</v>
      </c>
      <c r="E44" s="1" t="s">
        <v>1</v>
      </c>
    </row>
    <row r="45" spans="1:5" ht="63.75" x14ac:dyDescent="0.2">
      <c r="A45" s="42" t="s">
        <v>105</v>
      </c>
      <c r="B45" s="42" t="s">
        <v>106</v>
      </c>
      <c r="C45" s="213" t="s">
        <v>107</v>
      </c>
      <c r="D45" s="214"/>
      <c r="E45" s="42" t="s">
        <v>4</v>
      </c>
    </row>
    <row r="46" spans="1:5" x14ac:dyDescent="0.2">
      <c r="A46" s="43">
        <v>1</v>
      </c>
      <c r="B46" s="43">
        <v>2</v>
      </c>
      <c r="C46" s="204">
        <v>3</v>
      </c>
      <c r="D46" s="206"/>
      <c r="E46" s="43">
        <v>4</v>
      </c>
    </row>
    <row r="47" spans="1:5" x14ac:dyDescent="0.2">
      <c r="A47" s="209" t="s">
        <v>94</v>
      </c>
      <c r="B47" s="209"/>
      <c r="C47" s="209"/>
      <c r="D47" s="209"/>
      <c r="E47" s="209"/>
    </row>
    <row r="48" spans="1:5" x14ac:dyDescent="0.2">
      <c r="A48" s="75"/>
      <c r="B48" s="44"/>
      <c r="C48" s="45" t="s">
        <v>58</v>
      </c>
      <c r="D48" s="45"/>
      <c r="E48" s="46">
        <v>107000</v>
      </c>
    </row>
    <row r="49" spans="1:5" s="109" customFormat="1" x14ac:dyDescent="0.2">
      <c r="A49" s="111"/>
      <c r="B49" s="111">
        <v>9800</v>
      </c>
      <c r="C49" s="199" t="s">
        <v>156</v>
      </c>
      <c r="D49" s="200"/>
      <c r="E49" s="49">
        <v>30000</v>
      </c>
    </row>
    <row r="50" spans="1:5" s="139" customFormat="1" x14ac:dyDescent="0.2">
      <c r="A50" s="111">
        <v>11517000000</v>
      </c>
      <c r="B50" s="111">
        <v>9770</v>
      </c>
      <c r="C50" s="199" t="s">
        <v>213</v>
      </c>
      <c r="D50" s="200"/>
      <c r="E50" s="49">
        <v>20000</v>
      </c>
    </row>
    <row r="51" spans="1:5" s="94" customFormat="1" x14ac:dyDescent="0.2">
      <c r="A51" s="111">
        <v>11502000000</v>
      </c>
      <c r="B51" s="47">
        <v>9770</v>
      </c>
      <c r="C51" s="48" t="s">
        <v>136</v>
      </c>
      <c r="D51" s="48"/>
      <c r="E51" s="49">
        <v>30000</v>
      </c>
    </row>
    <row r="52" spans="1:5" s="145" customFormat="1" ht="38.25" customHeight="1" x14ac:dyDescent="0.2">
      <c r="A52" s="111"/>
      <c r="B52" s="47">
        <v>9770</v>
      </c>
      <c r="C52" s="201" t="s">
        <v>258</v>
      </c>
      <c r="D52" s="202"/>
      <c r="E52" s="49">
        <v>27000</v>
      </c>
    </row>
    <row r="53" spans="1:5" ht="19.899999999999999" customHeight="1" x14ac:dyDescent="0.2">
      <c r="A53" s="209" t="s">
        <v>102</v>
      </c>
      <c r="B53" s="209"/>
      <c r="C53" s="209"/>
      <c r="D53" s="209"/>
      <c r="E53" s="209"/>
    </row>
    <row r="54" spans="1:5" s="99" customFormat="1" x14ac:dyDescent="0.2">
      <c r="A54" s="50">
        <v>3719740</v>
      </c>
      <c r="B54" s="50">
        <v>9740</v>
      </c>
      <c r="C54" s="199" t="s">
        <v>139</v>
      </c>
      <c r="D54" s="200"/>
      <c r="E54" s="51">
        <v>100000</v>
      </c>
    </row>
    <row r="55" spans="1:5" s="118" customFormat="1" ht="15" x14ac:dyDescent="0.2">
      <c r="A55" s="50"/>
      <c r="B55" s="50"/>
      <c r="C55" s="119" t="s">
        <v>166</v>
      </c>
      <c r="D55" s="120"/>
      <c r="E55" s="51"/>
    </row>
    <row r="56" spans="1:5" x14ac:dyDescent="0.2">
      <c r="A56" s="52" t="s">
        <v>16</v>
      </c>
      <c r="B56" s="52" t="s">
        <v>16</v>
      </c>
      <c r="C56" s="210" t="s">
        <v>103</v>
      </c>
      <c r="D56" s="212"/>
      <c r="E56" s="53">
        <v>207000</v>
      </c>
    </row>
    <row r="57" spans="1:5" x14ac:dyDescent="0.2">
      <c r="A57" s="52" t="s">
        <v>16</v>
      </c>
      <c r="B57" s="52" t="s">
        <v>16</v>
      </c>
      <c r="C57" s="210" t="s">
        <v>75</v>
      </c>
      <c r="D57" s="212"/>
      <c r="E57" s="53">
        <v>107000</v>
      </c>
    </row>
    <row r="58" spans="1:5" x14ac:dyDescent="0.2">
      <c r="A58" s="52" t="s">
        <v>16</v>
      </c>
      <c r="B58" s="52" t="s">
        <v>16</v>
      </c>
      <c r="C58" s="210" t="s">
        <v>76</v>
      </c>
      <c r="D58" s="212"/>
      <c r="E58" s="53">
        <v>100000</v>
      </c>
    </row>
    <row r="62" spans="1:5" x14ac:dyDescent="0.2">
      <c r="B62" s="2" t="s">
        <v>17</v>
      </c>
      <c r="C62" s="54" t="s">
        <v>18</v>
      </c>
      <c r="D62" s="54"/>
    </row>
    <row r="63" spans="1:5" x14ac:dyDescent="0.2">
      <c r="A63" s="207"/>
      <c r="B63" s="207"/>
      <c r="C63" s="207"/>
      <c r="D63" s="207"/>
      <c r="E63" s="207"/>
    </row>
  </sheetData>
  <mergeCells count="27">
    <mergeCell ref="A63:E63"/>
    <mergeCell ref="A14:E14"/>
    <mergeCell ref="A27:E27"/>
    <mergeCell ref="A47:E47"/>
    <mergeCell ref="A53:E53"/>
    <mergeCell ref="B40:D40"/>
    <mergeCell ref="B41:D41"/>
    <mergeCell ref="B42:D42"/>
    <mergeCell ref="C45:D45"/>
    <mergeCell ref="C46:D46"/>
    <mergeCell ref="C49:D49"/>
    <mergeCell ref="C56:D56"/>
    <mergeCell ref="C57:D57"/>
    <mergeCell ref="C58:D58"/>
    <mergeCell ref="D2:E2"/>
    <mergeCell ref="D3:E3"/>
    <mergeCell ref="D4:E4"/>
    <mergeCell ref="D5:E5"/>
    <mergeCell ref="D6:E6"/>
    <mergeCell ref="A9:E9"/>
    <mergeCell ref="C54:D54"/>
    <mergeCell ref="C50:D50"/>
    <mergeCell ref="C52:D52"/>
    <mergeCell ref="A7:E7"/>
    <mergeCell ref="A8:E8"/>
    <mergeCell ref="B12:D12"/>
    <mergeCell ref="B13:D13"/>
  </mergeCells>
  <pageMargins left="0.59055118110236204" right="0.59055118110236204" top="0.39370078740157499" bottom="0.39370078740157499" header="0" footer="0"/>
  <pageSetup paperSize="9" scale="92" fitToHeight="50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topLeftCell="A4" workbookViewId="0">
      <selection activeCell="G5" sqref="G5:J5"/>
    </sheetView>
  </sheetViews>
  <sheetFormatPr defaultRowHeight="12.75" x14ac:dyDescent="0.2"/>
  <cols>
    <col min="1" max="3" width="12.140625" customWidth="1"/>
    <col min="4" max="4" width="40.7109375" customWidth="1"/>
    <col min="5" max="5" width="37.42578125" customWidth="1"/>
    <col min="6" max="16" width="13.7109375" customWidth="1"/>
  </cols>
  <sheetData>
    <row r="1" spans="1:16" ht="13.9" customHeight="1" x14ac:dyDescent="0.2">
      <c r="G1" t="s">
        <v>80</v>
      </c>
    </row>
    <row r="2" spans="1:16" x14ac:dyDescent="0.2">
      <c r="G2" t="s">
        <v>21</v>
      </c>
    </row>
    <row r="3" spans="1:16" ht="14.25" customHeight="1" x14ac:dyDescent="0.2">
      <c r="G3" s="180" t="s">
        <v>165</v>
      </c>
      <c r="H3" s="180"/>
      <c r="I3" s="180"/>
      <c r="J3" s="180"/>
    </row>
    <row r="4" spans="1:16" s="114" customFormat="1" ht="27.75" customHeight="1" x14ac:dyDescent="0.2">
      <c r="G4" s="180" t="s">
        <v>262</v>
      </c>
      <c r="H4" s="180"/>
      <c r="I4" s="180"/>
      <c r="J4" s="180"/>
    </row>
    <row r="5" spans="1:16" s="114" customFormat="1" ht="15" customHeight="1" x14ac:dyDescent="0.2">
      <c r="G5" s="180" t="s">
        <v>164</v>
      </c>
      <c r="H5" s="180"/>
      <c r="I5" s="180"/>
      <c r="J5" s="180"/>
    </row>
    <row r="6" spans="1:16" s="114" customFormat="1" ht="14.25" customHeight="1" x14ac:dyDescent="0.2">
      <c r="G6" s="180" t="s">
        <v>165</v>
      </c>
      <c r="H6" s="180"/>
      <c r="I6" s="180"/>
      <c r="J6" s="180"/>
    </row>
    <row r="7" spans="1:16" s="114" customFormat="1" ht="14.25" customHeight="1" x14ac:dyDescent="0.2">
      <c r="G7" s="180"/>
      <c r="H7" s="180"/>
      <c r="I7" s="180"/>
      <c r="J7" s="180"/>
    </row>
    <row r="9" spans="1:16" x14ac:dyDescent="0.2">
      <c r="A9" s="189" t="s">
        <v>23</v>
      </c>
      <c r="B9" s="189"/>
      <c r="C9" s="189"/>
      <c r="D9" s="189"/>
      <c r="E9" s="189"/>
      <c r="F9" s="189"/>
      <c r="G9" s="189"/>
      <c r="H9" s="189"/>
      <c r="I9" s="189"/>
      <c r="J9" s="189"/>
      <c r="K9" s="20"/>
      <c r="L9" s="20"/>
      <c r="M9" s="20"/>
      <c r="N9" s="20"/>
      <c r="O9" s="20"/>
      <c r="P9" s="20"/>
    </row>
    <row r="10" spans="1:16" x14ac:dyDescent="0.2">
      <c r="A10" s="189" t="s">
        <v>81</v>
      </c>
      <c r="B10" s="189"/>
      <c r="C10" s="189"/>
      <c r="D10" s="189"/>
      <c r="E10" s="189"/>
      <c r="F10" s="189"/>
      <c r="G10" s="189"/>
      <c r="H10" s="189"/>
      <c r="I10" s="189"/>
      <c r="J10" s="189"/>
      <c r="K10" s="20"/>
      <c r="L10" s="20"/>
      <c r="M10" s="20"/>
      <c r="N10" s="20"/>
      <c r="O10" s="20"/>
      <c r="P10" s="20"/>
    </row>
    <row r="11" spans="1:16" x14ac:dyDescent="0.2">
      <c r="A11" s="189" t="s">
        <v>82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1"/>
      <c r="L11" s="21"/>
      <c r="M11" s="21"/>
      <c r="N11" s="21"/>
      <c r="O11" s="21"/>
      <c r="P11" s="21"/>
    </row>
    <row r="12" spans="1:16" x14ac:dyDescent="0.2">
      <c r="A12" s="11" t="s">
        <v>19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3.9" customHeight="1" x14ac:dyDescent="0.2">
      <c r="A13" s="10" t="s">
        <v>20</v>
      </c>
      <c r="J13" s="1" t="s">
        <v>25</v>
      </c>
    </row>
    <row r="14" spans="1:16" x14ac:dyDescent="0.2">
      <c r="A14" s="10"/>
      <c r="P14" s="1"/>
    </row>
    <row r="15" spans="1:16" ht="122.45" customHeight="1" x14ac:dyDescent="0.2">
      <c r="A15" s="22" t="s">
        <v>26</v>
      </c>
      <c r="B15" s="22" t="s">
        <v>27</v>
      </c>
      <c r="C15" s="22" t="s">
        <v>28</v>
      </c>
      <c r="D15" s="22" t="s">
        <v>71</v>
      </c>
      <c r="E15" s="13" t="s">
        <v>83</v>
      </c>
      <c r="F15" s="22" t="s">
        <v>84</v>
      </c>
      <c r="G15" s="22" t="s">
        <v>85</v>
      </c>
      <c r="H15" s="22" t="s">
        <v>86</v>
      </c>
      <c r="I15" s="22" t="s">
        <v>87</v>
      </c>
      <c r="J15" s="22" t="s">
        <v>88</v>
      </c>
      <c r="P15" s="1"/>
    </row>
    <row r="16" spans="1:16" x14ac:dyDescent="0.2">
      <c r="A16" s="22">
        <v>1</v>
      </c>
      <c r="B16" s="22">
        <v>2</v>
      </c>
      <c r="C16" s="22">
        <v>3</v>
      </c>
      <c r="D16" s="22">
        <v>4</v>
      </c>
      <c r="E16" s="22">
        <v>5</v>
      </c>
      <c r="F16" s="22">
        <v>6</v>
      </c>
      <c r="G16" s="22">
        <v>7</v>
      </c>
      <c r="H16" s="22">
        <v>8</v>
      </c>
      <c r="I16" s="22">
        <v>9</v>
      </c>
      <c r="J16" s="22">
        <v>10</v>
      </c>
      <c r="P16" s="1"/>
    </row>
    <row r="17" spans="1:16" s="96" customFormat="1" x14ac:dyDescent="0.2">
      <c r="A17" s="89" t="s">
        <v>142</v>
      </c>
      <c r="B17" s="22">
        <v>7321</v>
      </c>
      <c r="C17" s="89" t="s">
        <v>143</v>
      </c>
      <c r="D17" s="15" t="s">
        <v>137</v>
      </c>
      <c r="E17" s="22" t="s">
        <v>138</v>
      </c>
      <c r="F17" s="22">
        <v>2021</v>
      </c>
      <c r="G17" s="22">
        <v>1172829</v>
      </c>
      <c r="H17" s="22"/>
      <c r="I17" s="22">
        <v>1172829</v>
      </c>
      <c r="J17" s="22"/>
      <c r="P17" s="95"/>
    </row>
    <row r="18" spans="1:16" s="141" customFormat="1" ht="152.25" customHeight="1" x14ac:dyDescent="0.2">
      <c r="A18" s="70" t="s">
        <v>215</v>
      </c>
      <c r="B18" s="22">
        <v>7322</v>
      </c>
      <c r="C18" s="89" t="s">
        <v>143</v>
      </c>
      <c r="D18" s="72" t="s">
        <v>214</v>
      </c>
      <c r="E18" s="22" t="s">
        <v>218</v>
      </c>
      <c r="F18" s="22">
        <v>2021</v>
      </c>
      <c r="G18" s="22"/>
      <c r="H18" s="22"/>
      <c r="I18" s="90">
        <v>180000</v>
      </c>
      <c r="J18" s="22"/>
      <c r="P18" s="140"/>
    </row>
    <row r="19" spans="1:16" s="141" customFormat="1" ht="39.75" customHeight="1" x14ac:dyDescent="0.2">
      <c r="A19" s="70" t="s">
        <v>178</v>
      </c>
      <c r="B19" s="70">
        <v>7330</v>
      </c>
      <c r="C19" s="89" t="s">
        <v>143</v>
      </c>
      <c r="D19" s="72" t="s">
        <v>135</v>
      </c>
      <c r="E19" s="22" t="s">
        <v>216</v>
      </c>
      <c r="F19" s="22">
        <v>2021</v>
      </c>
      <c r="G19" s="90">
        <v>1000000</v>
      </c>
      <c r="H19" s="22"/>
      <c r="I19" s="90">
        <v>1000000</v>
      </c>
      <c r="J19" s="22"/>
      <c r="P19" s="140"/>
    </row>
    <row r="20" spans="1:16" s="141" customFormat="1" ht="75" customHeight="1" x14ac:dyDescent="0.2">
      <c r="A20" s="70" t="s">
        <v>153</v>
      </c>
      <c r="B20" s="70">
        <v>7461</v>
      </c>
      <c r="C20" s="89" t="s">
        <v>151</v>
      </c>
      <c r="D20" s="72" t="s">
        <v>179</v>
      </c>
      <c r="E20" s="22" t="s">
        <v>217</v>
      </c>
      <c r="F20" s="22">
        <v>2021</v>
      </c>
      <c r="G20" s="90">
        <v>1050000</v>
      </c>
      <c r="H20" s="22"/>
      <c r="I20" s="90">
        <v>1050000</v>
      </c>
      <c r="J20" s="22"/>
      <c r="P20" s="140"/>
    </row>
    <row r="21" spans="1:16" s="103" customFormat="1" x14ac:dyDescent="0.2">
      <c r="A21" s="67" t="s">
        <v>79</v>
      </c>
      <c r="B21" s="67" t="s">
        <v>79</v>
      </c>
      <c r="C21" s="67" t="s">
        <v>79</v>
      </c>
      <c r="D21" s="67" t="s">
        <v>69</v>
      </c>
      <c r="E21" s="67" t="s">
        <v>79</v>
      </c>
      <c r="F21" s="67" t="s">
        <v>79</v>
      </c>
      <c r="G21" s="67" t="s">
        <v>79</v>
      </c>
      <c r="H21" s="67" t="s">
        <v>78</v>
      </c>
      <c r="I21" s="68">
        <f>I17+I18+I19+I20</f>
        <v>3402829</v>
      </c>
      <c r="J21" s="67" t="s">
        <v>79</v>
      </c>
      <c r="P21" s="54"/>
    </row>
    <row r="22" spans="1:16" x14ac:dyDescent="0.2">
      <c r="A22" s="10"/>
    </row>
    <row r="24" spans="1:16" x14ac:dyDescent="0.2">
      <c r="B24" s="2" t="s">
        <v>17</v>
      </c>
      <c r="I24" s="2" t="s">
        <v>18</v>
      </c>
    </row>
  </sheetData>
  <mergeCells count="8">
    <mergeCell ref="G3:J3"/>
    <mergeCell ref="A9:J9"/>
    <mergeCell ref="A10:J10"/>
    <mergeCell ref="A11:J11"/>
    <mergeCell ref="G4:J4"/>
    <mergeCell ref="G5:J5"/>
    <mergeCell ref="G6:J6"/>
    <mergeCell ref="G7:J7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G4" sqref="G4:J7"/>
    </sheetView>
  </sheetViews>
  <sheetFormatPr defaultRowHeight="12.75" x14ac:dyDescent="0.2"/>
  <cols>
    <col min="1" max="3" width="12.140625" customWidth="1"/>
    <col min="4" max="5" width="30.7109375" customWidth="1"/>
    <col min="6" max="10" width="13.7109375" customWidth="1"/>
  </cols>
  <sheetData>
    <row r="1" spans="1:10" x14ac:dyDescent="0.2">
      <c r="G1" t="s">
        <v>108</v>
      </c>
    </row>
    <row r="2" spans="1:10" s="114" customFormat="1" x14ac:dyDescent="0.2">
      <c r="G2" s="114" t="s">
        <v>21</v>
      </c>
    </row>
    <row r="3" spans="1:10" s="114" customFormat="1" ht="14.25" customHeight="1" x14ac:dyDescent="0.2">
      <c r="G3" s="180" t="s">
        <v>165</v>
      </c>
      <c r="H3" s="180"/>
      <c r="I3" s="180"/>
      <c r="J3" s="180"/>
    </row>
    <row r="4" spans="1:10" s="114" customFormat="1" ht="27.75" customHeight="1" x14ac:dyDescent="0.2">
      <c r="G4" s="180" t="s">
        <v>261</v>
      </c>
      <c r="H4" s="180"/>
      <c r="I4" s="180"/>
      <c r="J4" s="180"/>
    </row>
    <row r="5" spans="1:10" s="114" customFormat="1" ht="15" customHeight="1" x14ac:dyDescent="0.2">
      <c r="G5" s="180" t="s">
        <v>164</v>
      </c>
      <c r="H5" s="180"/>
      <c r="I5" s="180"/>
      <c r="J5" s="180"/>
    </row>
    <row r="6" spans="1:10" s="114" customFormat="1" ht="14.25" customHeight="1" x14ac:dyDescent="0.2">
      <c r="G6" s="180" t="s">
        <v>165</v>
      </c>
      <c r="H6" s="180"/>
      <c r="I6" s="180"/>
      <c r="J6" s="180"/>
    </row>
    <row r="8" spans="1:10" x14ac:dyDescent="0.2">
      <c r="A8" s="189" t="s">
        <v>109</v>
      </c>
      <c r="B8" s="185"/>
      <c r="C8" s="185"/>
      <c r="D8" s="185"/>
      <c r="E8" s="185"/>
      <c r="F8" s="185"/>
      <c r="G8" s="185"/>
      <c r="H8" s="185"/>
      <c r="I8" s="185"/>
      <c r="J8" s="185"/>
    </row>
    <row r="10" spans="1:10" x14ac:dyDescent="0.2">
      <c r="A10" s="55" t="s">
        <v>19</v>
      </c>
    </row>
    <row r="11" spans="1:10" x14ac:dyDescent="0.2">
      <c r="A11" t="s">
        <v>20</v>
      </c>
      <c r="J11" s="1" t="s">
        <v>25</v>
      </c>
    </row>
    <row r="12" spans="1:10" ht="13.9" customHeight="1" x14ac:dyDescent="0.2">
      <c r="A12" s="215" t="s">
        <v>26</v>
      </c>
      <c r="B12" s="215" t="s">
        <v>27</v>
      </c>
      <c r="C12" s="215" t="s">
        <v>28</v>
      </c>
      <c r="D12" s="217" t="s">
        <v>29</v>
      </c>
      <c r="E12" s="217" t="s">
        <v>110</v>
      </c>
      <c r="F12" s="215" t="s">
        <v>111</v>
      </c>
      <c r="G12" s="219" t="s">
        <v>4</v>
      </c>
      <c r="H12" s="217" t="s">
        <v>5</v>
      </c>
      <c r="I12" s="199" t="s">
        <v>6</v>
      </c>
      <c r="J12" s="200"/>
    </row>
    <row r="13" spans="1:10" ht="76.5" customHeight="1" x14ac:dyDescent="0.2">
      <c r="A13" s="216"/>
      <c r="B13" s="216"/>
      <c r="C13" s="216"/>
      <c r="D13" s="218"/>
      <c r="E13" s="218"/>
      <c r="F13" s="216"/>
      <c r="G13" s="220"/>
      <c r="H13" s="218"/>
      <c r="I13" s="13" t="s">
        <v>7</v>
      </c>
      <c r="J13" s="13" t="s">
        <v>8</v>
      </c>
    </row>
    <row r="14" spans="1:10" x14ac:dyDescent="0.2">
      <c r="A14" s="56">
        <v>1</v>
      </c>
      <c r="B14" s="56">
        <v>2</v>
      </c>
      <c r="C14" s="56">
        <v>3</v>
      </c>
      <c r="D14" s="56">
        <v>4</v>
      </c>
      <c r="E14" s="56">
        <v>5</v>
      </c>
      <c r="F14" s="56">
        <v>6</v>
      </c>
      <c r="G14" s="57">
        <v>7</v>
      </c>
      <c r="H14" s="56">
        <v>8</v>
      </c>
      <c r="I14" s="56">
        <v>9</v>
      </c>
      <c r="J14" s="56">
        <v>10</v>
      </c>
    </row>
    <row r="15" spans="1:10" x14ac:dyDescent="0.2">
      <c r="A15" s="3" t="s">
        <v>30</v>
      </c>
      <c r="B15" s="4" t="s">
        <v>112</v>
      </c>
      <c r="C15" s="4" t="s">
        <v>112</v>
      </c>
      <c r="D15" s="4" t="s">
        <v>113</v>
      </c>
      <c r="E15" s="4" t="s">
        <v>112</v>
      </c>
      <c r="F15" s="4" t="s">
        <v>112</v>
      </c>
      <c r="G15" s="78">
        <f>G16+G17+G19+G20+G21+G22+G23+G29+G25+G26+G18+G27+G28+G24</f>
        <v>16396160</v>
      </c>
      <c r="H15" s="79">
        <f>H16+H17+H19+H20+H21+H22+H23+H25+H29+H26+H18+H28</f>
        <v>13248160</v>
      </c>
      <c r="I15" s="79">
        <f>I16+I17+I19+I20+I21+I22+I23+I25+I29+I26+I27+I28+I24</f>
        <v>3148000</v>
      </c>
      <c r="J15" s="79">
        <f>J16+J17+J19+J20+J21+J22+J23+J25+J29+J27+J24+J28</f>
        <v>2300000</v>
      </c>
    </row>
    <row r="16" spans="1:10" ht="76.5" x14ac:dyDescent="0.2">
      <c r="A16" s="5" t="s">
        <v>34</v>
      </c>
      <c r="B16" s="146" t="s">
        <v>35</v>
      </c>
      <c r="C16" s="6" t="s">
        <v>36</v>
      </c>
      <c r="D16" s="6" t="s">
        <v>37</v>
      </c>
      <c r="E16" s="6" t="s">
        <v>114</v>
      </c>
      <c r="F16" s="6" t="s">
        <v>115</v>
      </c>
      <c r="G16" s="60">
        <v>6096838.0899999999</v>
      </c>
      <c r="H16" s="61">
        <v>6096838.0899999999</v>
      </c>
      <c r="I16" s="61">
        <v>0</v>
      </c>
      <c r="J16" s="61">
        <v>0</v>
      </c>
    </row>
    <row r="17" spans="1:10" ht="76.5" x14ac:dyDescent="0.2">
      <c r="A17" s="5" t="s">
        <v>38</v>
      </c>
      <c r="B17" s="146" t="s">
        <v>39</v>
      </c>
      <c r="C17" s="6" t="s">
        <v>40</v>
      </c>
      <c r="D17" s="6" t="s">
        <v>41</v>
      </c>
      <c r="E17" s="6" t="s">
        <v>116</v>
      </c>
      <c r="F17" s="6" t="s">
        <v>117</v>
      </c>
      <c r="G17" s="60">
        <v>901121.91</v>
      </c>
      <c r="H17" s="61">
        <v>901121.91</v>
      </c>
      <c r="I17" s="61">
        <v>0</v>
      </c>
      <c r="J17" s="61">
        <v>0</v>
      </c>
    </row>
    <row r="18" spans="1:10" s="117" customFormat="1" ht="76.5" x14ac:dyDescent="0.2">
      <c r="A18" s="50">
        <v>113210</v>
      </c>
      <c r="B18" s="116">
        <v>3210</v>
      </c>
      <c r="C18" s="116">
        <v>1050</v>
      </c>
      <c r="D18" s="72" t="s">
        <v>154</v>
      </c>
      <c r="E18" s="82" t="s">
        <v>122</v>
      </c>
      <c r="F18" s="82" t="s">
        <v>115</v>
      </c>
      <c r="G18" s="83">
        <v>35400</v>
      </c>
      <c r="H18" s="84">
        <v>35400</v>
      </c>
      <c r="I18" s="84"/>
      <c r="J18" s="84"/>
    </row>
    <row r="19" spans="1:10" ht="72" customHeight="1" x14ac:dyDescent="0.2">
      <c r="A19" s="5" t="s">
        <v>42</v>
      </c>
      <c r="B19" s="146" t="s">
        <v>43</v>
      </c>
      <c r="C19" s="6" t="s">
        <v>44</v>
      </c>
      <c r="D19" s="6" t="s">
        <v>45</v>
      </c>
      <c r="E19" s="6" t="s">
        <v>118</v>
      </c>
      <c r="F19" s="6" t="s">
        <v>119</v>
      </c>
      <c r="G19" s="60">
        <v>40000</v>
      </c>
      <c r="H19" s="61">
        <v>40000</v>
      </c>
      <c r="I19" s="61">
        <v>0</v>
      </c>
      <c r="J19" s="61">
        <v>0</v>
      </c>
    </row>
    <row r="20" spans="1:10" ht="67.5" customHeight="1" x14ac:dyDescent="0.2">
      <c r="A20" s="5" t="s">
        <v>46</v>
      </c>
      <c r="B20" s="146" t="s">
        <v>47</v>
      </c>
      <c r="C20" s="6" t="s">
        <v>48</v>
      </c>
      <c r="D20" s="6" t="s">
        <v>49</v>
      </c>
      <c r="E20" s="6" t="s">
        <v>120</v>
      </c>
      <c r="F20" s="6" t="s">
        <v>115</v>
      </c>
      <c r="G20" s="60">
        <v>54000</v>
      </c>
      <c r="H20" s="61">
        <v>54000</v>
      </c>
      <c r="I20" s="61">
        <v>0</v>
      </c>
      <c r="J20" s="61">
        <v>0</v>
      </c>
    </row>
    <row r="21" spans="1:10" ht="76.5" customHeight="1" x14ac:dyDescent="0.2">
      <c r="A21" s="5" t="s">
        <v>46</v>
      </c>
      <c r="B21" s="146" t="s">
        <v>47</v>
      </c>
      <c r="C21" s="6" t="s">
        <v>48</v>
      </c>
      <c r="D21" s="6" t="s">
        <v>49</v>
      </c>
      <c r="E21" s="6" t="s">
        <v>121</v>
      </c>
      <c r="F21" s="6" t="s">
        <v>115</v>
      </c>
      <c r="G21" s="60">
        <v>96500</v>
      </c>
      <c r="H21" s="61">
        <v>96500</v>
      </c>
      <c r="I21" s="61"/>
      <c r="J21" s="61">
        <v>0</v>
      </c>
    </row>
    <row r="22" spans="1:10" ht="71.25" customHeight="1" x14ac:dyDescent="0.2">
      <c r="A22" s="5" t="s">
        <v>46</v>
      </c>
      <c r="B22" s="146" t="s">
        <v>47</v>
      </c>
      <c r="C22" s="146" t="s">
        <v>48</v>
      </c>
      <c r="D22" s="6" t="s">
        <v>49</v>
      </c>
      <c r="E22" s="6" t="s">
        <v>122</v>
      </c>
      <c r="F22" s="6" t="s">
        <v>115</v>
      </c>
      <c r="G22" s="60">
        <v>649600</v>
      </c>
      <c r="H22" s="61">
        <v>649600</v>
      </c>
      <c r="I22" s="61">
        <v>0</v>
      </c>
      <c r="J22" s="61">
        <v>0</v>
      </c>
    </row>
    <row r="23" spans="1:10" ht="72" customHeight="1" x14ac:dyDescent="0.2">
      <c r="A23" s="5" t="s">
        <v>50</v>
      </c>
      <c r="B23" s="146" t="s">
        <v>51</v>
      </c>
      <c r="C23" s="146" t="s">
        <v>52</v>
      </c>
      <c r="D23" s="6" t="s">
        <v>53</v>
      </c>
      <c r="E23" s="6" t="s">
        <v>123</v>
      </c>
      <c r="F23" s="6" t="s">
        <v>115</v>
      </c>
      <c r="G23" s="60">
        <v>3324700</v>
      </c>
      <c r="H23" s="61">
        <v>3324700</v>
      </c>
      <c r="I23" s="61">
        <v>0</v>
      </c>
      <c r="J23" s="61">
        <v>0</v>
      </c>
    </row>
    <row r="24" spans="1:10" s="147" customFormat="1" ht="72" customHeight="1" x14ac:dyDescent="0.2">
      <c r="A24" s="98" t="s">
        <v>222</v>
      </c>
      <c r="B24" s="146">
        <v>7322</v>
      </c>
      <c r="C24" s="146" t="s">
        <v>145</v>
      </c>
      <c r="D24" s="82" t="s">
        <v>223</v>
      </c>
      <c r="E24" s="82" t="s">
        <v>123</v>
      </c>
      <c r="F24" s="82" t="s">
        <v>115</v>
      </c>
      <c r="G24" s="83">
        <v>200000</v>
      </c>
      <c r="H24" s="84"/>
      <c r="I24" s="84">
        <v>200000</v>
      </c>
      <c r="J24" s="84">
        <v>200000</v>
      </c>
    </row>
    <row r="25" spans="1:10" s="97" customFormat="1" ht="76.5" x14ac:dyDescent="0.2">
      <c r="A25" s="98" t="s">
        <v>220</v>
      </c>
      <c r="B25" s="146">
        <v>7330</v>
      </c>
      <c r="C25" s="146" t="s">
        <v>145</v>
      </c>
      <c r="D25" s="72" t="s">
        <v>135</v>
      </c>
      <c r="E25" s="82" t="s">
        <v>123</v>
      </c>
      <c r="F25" s="82" t="s">
        <v>115</v>
      </c>
      <c r="G25" s="83">
        <v>1000000</v>
      </c>
      <c r="H25" s="84"/>
      <c r="I25" s="84">
        <v>1000000</v>
      </c>
      <c r="J25" s="84">
        <v>1000000</v>
      </c>
    </row>
    <row r="26" spans="1:10" s="100" customFormat="1" ht="71.25" customHeight="1" x14ac:dyDescent="0.2">
      <c r="A26" s="98" t="s">
        <v>140</v>
      </c>
      <c r="B26" s="146">
        <v>7130</v>
      </c>
      <c r="C26" s="146" t="s">
        <v>144</v>
      </c>
      <c r="D26" s="15" t="s">
        <v>141</v>
      </c>
      <c r="E26" s="112" t="s">
        <v>157</v>
      </c>
      <c r="F26" s="112" t="s">
        <v>158</v>
      </c>
      <c r="G26" s="83">
        <v>410000</v>
      </c>
      <c r="H26" s="84"/>
      <c r="I26" s="84">
        <v>410000</v>
      </c>
      <c r="J26" s="84"/>
    </row>
    <row r="27" spans="1:10" s="109" customFormat="1" ht="71.25" customHeight="1" x14ac:dyDescent="0.2">
      <c r="A27" s="152" t="s">
        <v>221</v>
      </c>
      <c r="B27" s="146">
        <v>7693</v>
      </c>
      <c r="C27" s="146" t="s">
        <v>159</v>
      </c>
      <c r="D27" s="72" t="s">
        <v>149</v>
      </c>
      <c r="E27" s="112" t="s">
        <v>123</v>
      </c>
      <c r="F27" s="112" t="s">
        <v>115</v>
      </c>
      <c r="G27" s="83">
        <v>50000</v>
      </c>
      <c r="H27" s="84"/>
      <c r="I27" s="84">
        <v>50000</v>
      </c>
      <c r="J27" s="84">
        <v>50000</v>
      </c>
    </row>
    <row r="28" spans="1:10" s="117" customFormat="1" ht="71.25" customHeight="1" x14ac:dyDescent="0.2">
      <c r="A28" s="70" t="s">
        <v>153</v>
      </c>
      <c r="B28" s="70" t="s">
        <v>152</v>
      </c>
      <c r="C28" s="71" t="s">
        <v>151</v>
      </c>
      <c r="D28" s="72" t="s">
        <v>150</v>
      </c>
      <c r="E28" s="112" t="s">
        <v>123</v>
      </c>
      <c r="F28" s="112" t="s">
        <v>115</v>
      </c>
      <c r="G28" s="83">
        <v>3100000</v>
      </c>
      <c r="H28" s="84">
        <v>2050000</v>
      </c>
      <c r="I28" s="84">
        <v>1050000</v>
      </c>
      <c r="J28" s="84">
        <v>1050000</v>
      </c>
    </row>
    <row r="29" spans="1:10" ht="76.5" x14ac:dyDescent="0.2">
      <c r="A29" s="5" t="s">
        <v>54</v>
      </c>
      <c r="B29" s="146" t="s">
        <v>55</v>
      </c>
      <c r="C29" s="146" t="s">
        <v>56</v>
      </c>
      <c r="D29" s="82" t="s">
        <v>57</v>
      </c>
      <c r="E29" s="6" t="s">
        <v>124</v>
      </c>
      <c r="F29" s="6" t="s">
        <v>125</v>
      </c>
      <c r="G29" s="60">
        <v>438000</v>
      </c>
      <c r="H29" s="61">
        <v>0</v>
      </c>
      <c r="I29" s="61">
        <v>438000</v>
      </c>
      <c r="J29" s="61"/>
    </row>
    <row r="30" spans="1:10" ht="25.5" x14ac:dyDescent="0.2">
      <c r="A30" s="3" t="s">
        <v>59</v>
      </c>
      <c r="B30" s="4" t="s">
        <v>112</v>
      </c>
      <c r="C30" s="4" t="s">
        <v>112</v>
      </c>
      <c r="D30" s="4" t="s">
        <v>126</v>
      </c>
      <c r="E30" s="4" t="s">
        <v>112</v>
      </c>
      <c r="F30" s="4" t="s">
        <v>112</v>
      </c>
      <c r="G30" s="58">
        <f>SUM(G31:G36)</f>
        <v>43825810</v>
      </c>
      <c r="H30" s="59">
        <f>H31+H32+H33+H36+H34+H35</f>
        <v>43788810</v>
      </c>
      <c r="I30" s="59">
        <f>I31+I32+I33+I36+I34</f>
        <v>37000</v>
      </c>
      <c r="J30" s="59">
        <f>J31+J32+J33+J36+J34</f>
        <v>0</v>
      </c>
    </row>
    <row r="31" spans="1:10" ht="76.5" x14ac:dyDescent="0.2">
      <c r="A31" s="5" t="s">
        <v>60</v>
      </c>
      <c r="B31" s="146" t="s">
        <v>61</v>
      </c>
      <c r="C31" s="146" t="s">
        <v>62</v>
      </c>
      <c r="D31" s="6" t="s">
        <v>63</v>
      </c>
      <c r="E31" s="6" t="s">
        <v>127</v>
      </c>
      <c r="F31" s="6" t="s">
        <v>119</v>
      </c>
      <c r="G31" s="83">
        <v>18486110</v>
      </c>
      <c r="H31" s="61">
        <v>18486110</v>
      </c>
      <c r="I31" s="61">
        <v>0</v>
      </c>
      <c r="J31" s="61">
        <v>0</v>
      </c>
    </row>
    <row r="32" spans="1:10" s="97" customFormat="1" ht="76.5" x14ac:dyDescent="0.2">
      <c r="A32" s="152" t="s">
        <v>188</v>
      </c>
      <c r="B32" s="146">
        <v>1070</v>
      </c>
      <c r="C32" s="70" t="s">
        <v>190</v>
      </c>
      <c r="D32" s="72" t="s">
        <v>224</v>
      </c>
      <c r="E32" s="82" t="s">
        <v>127</v>
      </c>
      <c r="F32" s="82" t="s">
        <v>119</v>
      </c>
      <c r="G32" s="83">
        <v>4425000</v>
      </c>
      <c r="H32" s="84">
        <v>4425000</v>
      </c>
      <c r="I32" s="84"/>
      <c r="J32" s="84"/>
    </row>
    <row r="33" spans="1:10" ht="76.5" x14ac:dyDescent="0.2">
      <c r="A33" s="153" t="s">
        <v>184</v>
      </c>
      <c r="B33" s="146">
        <v>1010</v>
      </c>
      <c r="C33" s="70" t="s">
        <v>186</v>
      </c>
      <c r="D33" s="6" t="s">
        <v>187</v>
      </c>
      <c r="E33" s="6" t="s">
        <v>127</v>
      </c>
      <c r="F33" s="6" t="s">
        <v>119</v>
      </c>
      <c r="G33" s="60">
        <v>14176100</v>
      </c>
      <c r="H33" s="61">
        <v>14176100</v>
      </c>
      <c r="I33" s="61"/>
      <c r="J33" s="61"/>
    </row>
    <row r="34" spans="1:10" s="100" customFormat="1" ht="76.5" x14ac:dyDescent="0.2">
      <c r="A34" s="81" t="s">
        <v>225</v>
      </c>
      <c r="B34" s="146">
        <v>1080</v>
      </c>
      <c r="C34" s="146" t="s">
        <v>226</v>
      </c>
      <c r="D34" s="72" t="s">
        <v>194</v>
      </c>
      <c r="E34" s="82" t="s">
        <v>127</v>
      </c>
      <c r="F34" s="82" t="s">
        <v>119</v>
      </c>
      <c r="G34" s="83">
        <v>3413700</v>
      </c>
      <c r="H34" s="84">
        <v>3413700</v>
      </c>
      <c r="I34" s="84"/>
      <c r="J34" s="84"/>
    </row>
    <row r="35" spans="1:10" s="147" customFormat="1" ht="50.25" customHeight="1" x14ac:dyDescent="0.2">
      <c r="A35" s="81" t="s">
        <v>65</v>
      </c>
      <c r="B35" s="146">
        <v>4060</v>
      </c>
      <c r="C35" s="70" t="s">
        <v>203</v>
      </c>
      <c r="D35" s="72" t="s">
        <v>227</v>
      </c>
      <c r="E35" s="82" t="s">
        <v>128</v>
      </c>
      <c r="F35" s="82" t="s">
        <v>115</v>
      </c>
      <c r="G35" s="83">
        <v>2442600</v>
      </c>
      <c r="H35" s="84">
        <v>2442600</v>
      </c>
      <c r="I35" s="84"/>
      <c r="J35" s="84"/>
    </row>
    <row r="36" spans="1:10" ht="76.5" x14ac:dyDescent="0.2">
      <c r="A36" s="5" t="s">
        <v>65</v>
      </c>
      <c r="B36" s="146" t="s">
        <v>66</v>
      </c>
      <c r="C36" s="146" t="s">
        <v>67</v>
      </c>
      <c r="D36" s="6" t="s">
        <v>68</v>
      </c>
      <c r="E36" s="6" t="s">
        <v>128</v>
      </c>
      <c r="F36" s="6" t="s">
        <v>115</v>
      </c>
      <c r="G36" s="60">
        <v>882300</v>
      </c>
      <c r="H36" s="61">
        <v>845300</v>
      </c>
      <c r="I36" s="61">
        <v>37000</v>
      </c>
      <c r="J36" s="61"/>
    </row>
    <row r="37" spans="1:10" x14ac:dyDescent="0.2">
      <c r="A37" s="62" t="s">
        <v>16</v>
      </c>
      <c r="B37" s="62" t="s">
        <v>16</v>
      </c>
      <c r="C37" s="62" t="s">
        <v>16</v>
      </c>
      <c r="D37" s="63" t="s">
        <v>69</v>
      </c>
      <c r="E37" s="63" t="s">
        <v>16</v>
      </c>
      <c r="F37" s="63" t="s">
        <v>16</v>
      </c>
      <c r="G37" s="64">
        <f>G15+G30</f>
        <v>60221970</v>
      </c>
      <c r="H37" s="64">
        <f>H15+H30</f>
        <v>57036970</v>
      </c>
      <c r="I37" s="64">
        <f>I15+I30</f>
        <v>3185000</v>
      </c>
      <c r="J37" s="64">
        <f>J15+J30</f>
        <v>2300000</v>
      </c>
    </row>
    <row r="40" spans="1:10" x14ac:dyDescent="0.2">
      <c r="A40" s="80"/>
      <c r="B40" s="65"/>
      <c r="C40" s="80"/>
      <c r="D40" s="80"/>
      <c r="E40" s="80"/>
      <c r="F40" s="80"/>
      <c r="G40" s="80"/>
      <c r="H40" s="80"/>
      <c r="I40" s="65"/>
      <c r="J40" s="80"/>
    </row>
    <row r="41" spans="1:10" x14ac:dyDescent="0.2">
      <c r="A41" s="80"/>
      <c r="B41" s="65" t="s">
        <v>17</v>
      </c>
      <c r="C41" s="80"/>
      <c r="D41" s="80"/>
      <c r="E41" s="80"/>
      <c r="F41" s="65" t="s">
        <v>18</v>
      </c>
      <c r="G41" s="80"/>
      <c r="H41" s="80"/>
      <c r="I41" s="80"/>
      <c r="J41" s="80"/>
    </row>
    <row r="42" spans="1:10" x14ac:dyDescent="0.2">
      <c r="A42" s="207"/>
      <c r="B42" s="207"/>
      <c r="C42" s="207"/>
      <c r="D42" s="207"/>
      <c r="E42" s="207"/>
      <c r="F42" s="207"/>
      <c r="G42" s="207"/>
      <c r="H42" s="207"/>
      <c r="I42" s="207"/>
      <c r="J42" s="207"/>
    </row>
  </sheetData>
  <mergeCells count="15">
    <mergeCell ref="G3:J3"/>
    <mergeCell ref="G4:J4"/>
    <mergeCell ref="G5:J5"/>
    <mergeCell ref="G6:J6"/>
    <mergeCell ref="A42:J42"/>
    <mergeCell ref="A8:J8"/>
    <mergeCell ref="A12:A13"/>
    <mergeCell ref="B12:B13"/>
    <mergeCell ref="C12:C13"/>
    <mergeCell ref="D12:D13"/>
    <mergeCell ref="E12:E13"/>
    <mergeCell ref="F12:F13"/>
    <mergeCell ref="G12:G13"/>
    <mergeCell ref="H12:H13"/>
    <mergeCell ref="I12:J12"/>
  </mergeCells>
  <pageMargins left="0.196850393700787" right="0.196850393700787" top="0.39370078740157499" bottom="0.196850393700787" header="0" footer="0"/>
  <pageSetup paperSize="9" scale="96" fitToHeight="50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workbookViewId="0">
      <selection activeCell="G6" sqref="G6:J6"/>
    </sheetView>
  </sheetViews>
  <sheetFormatPr defaultColWidth="8.85546875" defaultRowHeight="12.75" x14ac:dyDescent="0.2"/>
  <cols>
    <col min="1" max="3" width="12.140625" style="85" customWidth="1"/>
    <col min="4" max="5" width="30.7109375" style="85" customWidth="1"/>
    <col min="6" max="8" width="13.7109375" style="85" customWidth="1"/>
    <col min="9" max="9" width="15.5703125" style="85" customWidth="1"/>
    <col min="10" max="16" width="13.7109375" style="85" customWidth="1"/>
    <col min="17" max="16384" width="8.85546875" style="85"/>
  </cols>
  <sheetData>
    <row r="1" spans="1:16" ht="13.9" customHeight="1" x14ac:dyDescent="0.2">
      <c r="G1" s="85" t="s">
        <v>129</v>
      </c>
    </row>
    <row r="2" spans="1:16" s="114" customFormat="1" x14ac:dyDescent="0.2">
      <c r="G2" s="114" t="s">
        <v>21</v>
      </c>
    </row>
    <row r="3" spans="1:16" s="114" customFormat="1" ht="14.25" customHeight="1" x14ac:dyDescent="0.2">
      <c r="G3" s="180" t="s">
        <v>165</v>
      </c>
      <c r="H3" s="180"/>
      <c r="I3" s="180"/>
      <c r="J3" s="180"/>
    </row>
    <row r="4" spans="1:16" s="114" customFormat="1" ht="27.75" customHeight="1" x14ac:dyDescent="0.2">
      <c r="G4" s="180" t="s">
        <v>261</v>
      </c>
      <c r="H4" s="180"/>
      <c r="I4" s="180"/>
      <c r="J4" s="180"/>
    </row>
    <row r="5" spans="1:16" s="114" customFormat="1" ht="15" customHeight="1" x14ac:dyDescent="0.2">
      <c r="G5" s="180" t="s">
        <v>164</v>
      </c>
      <c r="H5" s="180"/>
      <c r="I5" s="180"/>
      <c r="J5" s="180"/>
    </row>
    <row r="6" spans="1:16" s="114" customFormat="1" ht="14.25" customHeight="1" x14ac:dyDescent="0.2">
      <c r="G6" s="180" t="s">
        <v>165</v>
      </c>
      <c r="H6" s="180"/>
      <c r="I6" s="180"/>
      <c r="J6" s="180"/>
    </row>
    <row r="7" spans="1:16" s="114" customFormat="1" x14ac:dyDescent="0.2"/>
    <row r="8" spans="1:16" x14ac:dyDescent="0.2">
      <c r="A8" s="189" t="s">
        <v>130</v>
      </c>
      <c r="B8" s="189"/>
      <c r="C8" s="189"/>
      <c r="D8" s="189"/>
      <c r="E8" s="189"/>
      <c r="F8" s="189"/>
      <c r="G8" s="189"/>
      <c r="H8" s="189"/>
      <c r="I8" s="189"/>
      <c r="J8" s="189"/>
      <c r="K8" s="76"/>
      <c r="L8" s="76"/>
      <c r="M8" s="76"/>
      <c r="N8" s="76"/>
      <c r="O8" s="76"/>
      <c r="P8" s="76"/>
    </row>
    <row r="9" spans="1:16" x14ac:dyDescent="0.2">
      <c r="A9" s="189" t="s">
        <v>148</v>
      </c>
      <c r="B9" s="189"/>
      <c r="C9" s="189"/>
      <c r="D9" s="189"/>
      <c r="E9" s="189"/>
      <c r="F9" s="189"/>
      <c r="G9" s="189"/>
      <c r="H9" s="189"/>
      <c r="I9" s="189"/>
      <c r="J9" s="189"/>
      <c r="K9" s="76"/>
      <c r="L9" s="76"/>
      <c r="M9" s="76"/>
      <c r="N9" s="76"/>
      <c r="O9" s="76"/>
      <c r="P9" s="76"/>
    </row>
    <row r="10" spans="1:16" x14ac:dyDescent="0.2">
      <c r="A10" s="74" t="s">
        <v>19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</row>
    <row r="11" spans="1:16" ht="13.9" customHeight="1" x14ac:dyDescent="0.2">
      <c r="A11" s="73" t="s">
        <v>20</v>
      </c>
      <c r="J11" s="87" t="s">
        <v>25</v>
      </c>
    </row>
    <row r="12" spans="1:16" x14ac:dyDescent="0.2">
      <c r="A12" s="73"/>
      <c r="P12" s="87"/>
    </row>
    <row r="13" spans="1:16" ht="122.45" customHeight="1" x14ac:dyDescent="0.2">
      <c r="A13" s="22" t="s">
        <v>26</v>
      </c>
      <c r="B13" s="22" t="s">
        <v>27</v>
      </c>
      <c r="C13" s="22" t="s">
        <v>28</v>
      </c>
      <c r="D13" s="22" t="s">
        <v>71</v>
      </c>
      <c r="E13" s="88" t="s">
        <v>131</v>
      </c>
      <c r="F13" s="22" t="s">
        <v>84</v>
      </c>
      <c r="G13" s="22" t="s">
        <v>85</v>
      </c>
      <c r="H13" s="22" t="s">
        <v>86</v>
      </c>
      <c r="I13" s="22" t="s">
        <v>132</v>
      </c>
      <c r="J13" s="22" t="s">
        <v>88</v>
      </c>
      <c r="P13" s="87"/>
    </row>
    <row r="14" spans="1:16" x14ac:dyDescent="0.2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22">
        <v>8</v>
      </c>
      <c r="I14" s="22">
        <v>9</v>
      </c>
      <c r="J14" s="22">
        <v>10</v>
      </c>
      <c r="P14" s="87"/>
    </row>
    <row r="15" spans="1:16" x14ac:dyDescent="0.2">
      <c r="A15" s="66" t="s">
        <v>30</v>
      </c>
      <c r="B15" s="67"/>
      <c r="C15" s="68"/>
      <c r="D15" s="69" t="s">
        <v>31</v>
      </c>
      <c r="E15" s="67"/>
      <c r="F15" s="67"/>
      <c r="G15" s="67"/>
      <c r="H15" s="67"/>
      <c r="I15" s="68">
        <v>338000</v>
      </c>
      <c r="J15" s="67"/>
      <c r="P15" s="87"/>
    </row>
    <row r="16" spans="1:16" x14ac:dyDescent="0.2">
      <c r="A16" s="66" t="s">
        <v>32</v>
      </c>
      <c r="B16" s="67"/>
      <c r="C16" s="68"/>
      <c r="D16" s="69" t="s">
        <v>31</v>
      </c>
      <c r="E16" s="67"/>
      <c r="F16" s="67"/>
      <c r="G16" s="67"/>
      <c r="H16" s="67"/>
      <c r="I16" s="68"/>
      <c r="J16" s="67"/>
      <c r="P16" s="87"/>
    </row>
    <row r="17" spans="1:16" ht="25.5" x14ac:dyDescent="0.2">
      <c r="A17" s="70" t="s">
        <v>54</v>
      </c>
      <c r="B17" s="70" t="s">
        <v>55</v>
      </c>
      <c r="C17" s="71" t="s">
        <v>56</v>
      </c>
      <c r="D17" s="72" t="s">
        <v>57</v>
      </c>
      <c r="E17" s="22"/>
      <c r="F17" s="22"/>
      <c r="G17" s="22"/>
      <c r="H17" s="22"/>
      <c r="I17" s="90">
        <v>338000</v>
      </c>
      <c r="J17" s="22"/>
      <c r="P17" s="87"/>
    </row>
    <row r="18" spans="1:16" x14ac:dyDescent="0.2">
      <c r="A18" s="89"/>
      <c r="B18" s="22"/>
      <c r="C18" s="90"/>
      <c r="D18" s="15" t="s">
        <v>133</v>
      </c>
      <c r="E18" s="88"/>
      <c r="F18" s="22"/>
      <c r="G18" s="22"/>
      <c r="H18" s="22"/>
      <c r="I18" s="90"/>
      <c r="J18" s="22"/>
      <c r="P18" s="87"/>
    </row>
    <row r="19" spans="1:16" ht="24" customHeight="1" x14ac:dyDescent="0.2">
      <c r="A19" s="14"/>
      <c r="B19" s="91"/>
      <c r="C19" s="92"/>
      <c r="D19" s="93"/>
      <c r="E19" s="91" t="s">
        <v>134</v>
      </c>
      <c r="F19" s="91"/>
      <c r="G19" s="91"/>
      <c r="H19" s="91"/>
      <c r="I19" s="92">
        <v>100000</v>
      </c>
      <c r="J19" s="91"/>
      <c r="P19" s="87"/>
    </row>
    <row r="20" spans="1:16" s="102" customFormat="1" ht="63.75" x14ac:dyDescent="0.2">
      <c r="A20" s="14"/>
      <c r="B20" s="91"/>
      <c r="C20" s="92"/>
      <c r="D20" s="93"/>
      <c r="E20" s="91" t="s">
        <v>146</v>
      </c>
      <c r="F20" s="91"/>
      <c r="G20" s="91"/>
      <c r="H20" s="91"/>
      <c r="I20" s="92">
        <v>50000</v>
      </c>
      <c r="J20" s="91"/>
      <c r="P20" s="101"/>
    </row>
    <row r="21" spans="1:16" s="102" customFormat="1" ht="51" x14ac:dyDescent="0.2">
      <c r="A21" s="14"/>
      <c r="B21" s="91"/>
      <c r="C21" s="92"/>
      <c r="D21" s="93"/>
      <c r="E21" s="91" t="s">
        <v>147</v>
      </c>
      <c r="F21" s="91"/>
      <c r="G21" s="91"/>
      <c r="H21" s="91"/>
      <c r="I21" s="92">
        <v>188000</v>
      </c>
      <c r="J21" s="91"/>
      <c r="P21" s="101"/>
    </row>
    <row r="22" spans="1:16" s="102" customFormat="1" x14ac:dyDescent="0.2">
      <c r="A22" s="14"/>
      <c r="B22" s="91"/>
      <c r="C22" s="92"/>
      <c r="D22" s="93"/>
      <c r="E22" s="91"/>
      <c r="F22" s="91"/>
      <c r="G22" s="91"/>
      <c r="H22" s="91"/>
      <c r="I22" s="92"/>
      <c r="J22" s="91"/>
      <c r="P22" s="101"/>
    </row>
    <row r="23" spans="1:16" x14ac:dyDescent="0.2">
      <c r="A23" s="67" t="s">
        <v>79</v>
      </c>
      <c r="B23" s="67" t="s">
        <v>79</v>
      </c>
      <c r="C23" s="67" t="s">
        <v>79</v>
      </c>
      <c r="D23" s="67" t="s">
        <v>69</v>
      </c>
      <c r="E23" s="67" t="s">
        <v>79</v>
      </c>
      <c r="F23" s="67" t="s">
        <v>79</v>
      </c>
      <c r="G23" s="67" t="s">
        <v>79</v>
      </c>
      <c r="H23" s="67" t="s">
        <v>78</v>
      </c>
      <c r="I23" s="68">
        <v>338000</v>
      </c>
      <c r="J23" s="67" t="s">
        <v>79</v>
      </c>
      <c r="P23" s="87"/>
    </row>
    <row r="24" spans="1:16" x14ac:dyDescent="0.2">
      <c r="A24" s="73"/>
    </row>
    <row r="26" spans="1:16" x14ac:dyDescent="0.2">
      <c r="B26" s="65" t="s">
        <v>17</v>
      </c>
      <c r="I26" s="65" t="s">
        <v>18</v>
      </c>
    </row>
  </sheetData>
  <mergeCells count="6">
    <mergeCell ref="G3:J3"/>
    <mergeCell ref="A8:J8"/>
    <mergeCell ref="A9:J9"/>
    <mergeCell ref="G4:J4"/>
    <mergeCell ref="G5:J5"/>
    <mergeCell ref="G6:J6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дод1</vt:lpstr>
      <vt:lpstr>дод2</vt:lpstr>
      <vt:lpstr>дод3</vt:lpstr>
      <vt:lpstr>дод4</vt:lpstr>
      <vt:lpstr>дод5</vt:lpstr>
      <vt:lpstr>дод6</vt:lpstr>
      <vt:lpstr>дод7</vt:lpstr>
      <vt:lpstr>дод8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Vikonkom</cp:lastModifiedBy>
  <cp:lastPrinted>2021-05-26T11:50:21Z</cp:lastPrinted>
  <dcterms:created xsi:type="dcterms:W3CDTF">2020-12-23T06:51:23Z</dcterms:created>
  <dcterms:modified xsi:type="dcterms:W3CDTF">2021-07-02T08:33:20Z</dcterms:modified>
</cp:coreProperties>
</file>