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05" yWindow="135" windowWidth="14520" windowHeight="11700" activeTab="6"/>
  </bookViews>
  <sheets>
    <sheet name="дод1" sheetId="11" r:id="rId1"/>
    <sheet name="дод2" sheetId="14" r:id="rId2"/>
    <sheet name="дод3" sheetId="12" r:id="rId3"/>
    <sheet name="дод4" sheetId="4" r:id="rId4"/>
    <sheet name="дод5" sheetId="6" r:id="rId5"/>
    <sheet name="дод6" sheetId="15" r:id="rId6"/>
    <sheet name="дод7" sheetId="16" r:id="rId7"/>
    <sheet name="дод8" sheetId="8" r:id="rId8"/>
  </sheets>
  <calcPr calcId="145621"/>
</workbook>
</file>

<file path=xl/calcChain.xml><?xml version="1.0" encoding="utf-8"?>
<calcChain xmlns="http://schemas.openxmlformats.org/spreadsheetml/2006/main">
  <c r="G36" i="16" l="1"/>
  <c r="G41" i="16"/>
  <c r="G33" i="16"/>
  <c r="G34" i="16"/>
  <c r="P27" i="12" l="1"/>
  <c r="K27" i="12"/>
  <c r="J27" i="12"/>
  <c r="F27" i="12"/>
  <c r="E27" i="12"/>
  <c r="E54" i="6" l="1"/>
  <c r="E69" i="6" s="1"/>
  <c r="P17" i="12"/>
  <c r="P45" i="12"/>
  <c r="H27" i="12"/>
  <c r="G27" i="12"/>
  <c r="H17" i="12"/>
  <c r="F17" i="12"/>
  <c r="E17" i="12"/>
  <c r="H39" i="12"/>
  <c r="G39" i="12"/>
  <c r="F39" i="12"/>
  <c r="E39" i="12"/>
  <c r="E45" i="12" s="1"/>
  <c r="G17" i="12" l="1"/>
  <c r="G44" i="16" l="1"/>
  <c r="G43" i="16"/>
  <c r="G42" i="16"/>
  <c r="G40" i="16"/>
  <c r="G39" i="16"/>
  <c r="G38" i="16"/>
  <c r="G37" i="16"/>
  <c r="J36" i="16"/>
  <c r="I36" i="16"/>
  <c r="H36" i="16"/>
  <c r="H45" i="16" s="1"/>
  <c r="G35" i="16"/>
  <c r="G32" i="16"/>
  <c r="G31" i="16"/>
  <c r="G30" i="16"/>
  <c r="G29" i="16"/>
  <c r="G28" i="16"/>
  <c r="G27" i="16"/>
  <c r="G26" i="16"/>
  <c r="G25" i="16"/>
  <c r="G24" i="16"/>
  <c r="G23" i="16"/>
  <c r="G15" i="16" s="1"/>
  <c r="G22" i="16"/>
  <c r="G21" i="16"/>
  <c r="G20" i="16"/>
  <c r="G19" i="16"/>
  <c r="G18" i="16"/>
  <c r="G17" i="16"/>
  <c r="G16" i="16"/>
  <c r="J15" i="16"/>
  <c r="J45" i="16" s="1"/>
  <c r="I15" i="16"/>
  <c r="I45" i="16" s="1"/>
  <c r="H15" i="16"/>
  <c r="G45" i="16" l="1"/>
  <c r="I24" i="15"/>
  <c r="I22" i="15"/>
  <c r="I15" i="15" s="1"/>
  <c r="I29" i="15" s="1"/>
  <c r="E47" i="6" l="1"/>
  <c r="E46" i="6" s="1"/>
  <c r="C29" i="14" l="1"/>
  <c r="C28" i="14"/>
  <c r="C27" i="14"/>
  <c r="C26" i="14"/>
  <c r="C21" i="14"/>
  <c r="C20" i="14"/>
  <c r="C19" i="14"/>
  <c r="C14" i="11" l="1"/>
  <c r="C15" i="11" l="1"/>
</calcChain>
</file>

<file path=xl/sharedStrings.xml><?xml version="1.0" encoding="utf-8"?>
<sst xmlns="http://schemas.openxmlformats.org/spreadsheetml/2006/main" count="637" uniqueCount="294">
  <si>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</si>
  <si>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</si>
  <si>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</si>
  <si>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</si>
  <si>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</si>
  <si>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</si>
  <si>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</si>
  <si>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</si>
  <si>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</si>
  <si>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</si>
  <si>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</si>
  <si>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</si>
  <si>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</si>
  <si>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</si>
  <si>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</si>
  <si>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</si>
  <si>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</si>
  <si>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Селищний голова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</si>
  <si>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</si>
  <si>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</si>
  <si>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</si>
  <si>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</si>
  <si>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</si>
  <si>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</si>
  <si>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</si>
  <si>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</si>
  <si>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</si>
  <si>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</si>
  <si>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</si>
  <si>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</si>
  <si>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</si>
  <si>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</si>
  <si>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</si>
  <si>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</si>
  <si>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</si>
  <si>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</si>
  <si>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</si>
  <si>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</si>
  <si>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</si>
  <si>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</si>
  <si>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</si>
  <si>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</si>
  <si>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</si>
  <si>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</si>
  <si>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</si>
  <si>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</si>
  <si>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</si>
  <si>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</si>
  <si>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</si>
  <si>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</si>
  <si>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</si>
  <si>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</si>
  <si>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</si>
  <si>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</si>
  <si>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</si>
  <si>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</si>
  <si>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</si>
  <si>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</si>
  <si>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</si>
  <si>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0600000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</si>
  <si>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</si>
  <si>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</si>
  <si>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</si>
  <si>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</si>
  <si>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0614030</t>
  </si>
  <si>
    <t>4030</t>
  </si>
  <si>
    <t>0824</t>
  </si>
  <si>
    <t>Забезпечення діяльності бібліотек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</si>
  <si>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</si>
  <si>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</si>
  <si>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</si>
  <si>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</si>
  <si>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</si>
  <si>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</si>
  <si>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</si>
  <si>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</si>
  <si>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</si>
  <si>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</si>
  <si>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</si>
  <si>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</si>
  <si>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</si>
  <si>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</si>
  <si>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</si>
  <si>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</si>
  <si>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</si>
  <si>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</si>
  <si>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</si>
  <si>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</si>
  <si>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</si>
  <si>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</si>
  <si>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</si>
  <si>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</si>
  <si>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</si>
  <si>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</si>
  <si>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</si>
  <si>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</si>
  <si>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</si>
  <si>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</si>
  <si>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</si>
  <si>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</si>
  <si>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</si>
  <si>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</si>
  <si>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</si>
  <si>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</si>
  <si>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</si>
  <si>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</si>
  <si>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</si>
  <si>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</si>
  <si>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</si>
  <si>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</si>
  <si>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</si>
  <si>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</si>
  <si>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</si>
  <si>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</si>
  <si>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Рішення сесії Смолінської селищної ради від 18 грудня 2020 року № 35 </t>
  </si>
  <si>
    <t xml:space="preserve">	Програма соціальної підтримки дітей Смолінської селищної територіальної громади на 2021 рік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</si>
  <si>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</si>
  <si>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</si>
  <si>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</si>
  <si>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</si>
  <si>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</si>
  <si>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</si>
  <si>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3719770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</si>
  <si>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</si>
  <si>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</si>
  <si>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</si>
  <si>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</si>
  <si>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</si>
  <si>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</si>
  <si>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Будівництво інших обєктів комунальної власності</t>
  </si>
  <si>
    <t>Субвенція з місцевого бюджету на здійснення природоохоронних заходів</t>
  </si>
  <si>
    <t>Здійснення заходів із землеустрою</t>
  </si>
  <si>
    <t>0443</t>
  </si>
  <si>
    <t>Придбання впроваджєення обладнання для збору, транспортування, перероблення  та складування побутових і промислових відходів</t>
  </si>
  <si>
    <t>Забезпечення безпечного збирання, перевезення, зберігання, знешкодження і захоронення відходів</t>
  </si>
  <si>
    <t>природоохоронних заходів та об'єктів, фінансування яких буде здійснюватися у 2021 році за рахунок коштів охорони навколишнього природного середовища</t>
  </si>
  <si>
    <t>Інші заходи, пов`язані з економічною діяльністю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</si>
  <si>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</si>
  <si>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</si>
  <si>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</si>
  <si>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</si>
  <si>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Організація та проведення громадських робіт</t>
  </si>
  <si>
    <t>ДОХОДИ_x000D_
місцевого бюджету на 2021 рік</t>
  </si>
  <si>
    <t>Програма розвитку земельних відносин Смолінської територіальної громади на 2020 - 2024 р.р.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</si>
  <si>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</si>
  <si>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</si>
  <si>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</si>
  <si>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</si>
  <si>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</si>
  <si>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</si>
  <si>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</si>
  <si>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Офіційні трансферти  </t>
  </si>
  <si>
    <t>М. МАЗУРА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</si>
  <si>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</si>
  <si>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</si>
  <si>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</si>
  <si>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</si>
  <si>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</si>
  <si>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</si>
  <si>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</si>
  <si>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</si>
  <si>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</si>
  <si>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0117330</t>
  </si>
  <si>
    <t>'Утримання та розвиток автомобільних доріг та дорожньої інфраструктури за рахунок коштів місцевого бюджету</t>
  </si>
  <si>
    <t>0611010</t>
  </si>
  <si>
    <t>0910</t>
  </si>
  <si>
    <t>Надання дошкільної освіти</t>
  </si>
  <si>
    <t>0611070</t>
  </si>
  <si>
    <t>0960</t>
  </si>
  <si>
    <t>Надання спеціальної освіти мистецькими школами</t>
  </si>
  <si>
    <t>0828</t>
  </si>
  <si>
    <t>3700000</t>
  </si>
  <si>
    <t>Фінансовий відділ Смолінської селищної ради</t>
  </si>
  <si>
    <t>3710000</t>
  </si>
  <si>
    <t>Будівництво  медичних установ та закладів</t>
  </si>
  <si>
    <t>0117322</t>
  </si>
  <si>
    <t xml:space="preserve">Капітальний ремонт вул. Нагірна в смт. Смоліне Новоукраїнського району Кіровоградської області </t>
  </si>
  <si>
    <t>0117693</t>
  </si>
  <si>
    <t>Будівництво медичних установ та закладів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</si>
  <si>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</si>
  <si>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</si>
  <si>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Додаток 2</t>
  </si>
  <si>
    <t>ФІНАНСУВАННЯ_x000D_
місцевого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</si>
  <si>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</si>
  <si>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</si>
  <si>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</si>
  <si>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</si>
  <si>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</si>
  <si>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</si>
  <si>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</si>
  <si>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</si>
  <si>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</si>
  <si>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</si>
  <si>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</si>
  <si>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 тому числі  :</t>
  </si>
  <si>
    <t xml:space="preserve">     Інші субвенції з місцевого бюджету , в тому числі :</t>
  </si>
  <si>
    <t>0110180</t>
  </si>
  <si>
    <t>0133</t>
  </si>
  <si>
    <t>Відділ освіти, культури, молоді та спорту Смолінської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</si>
  <si>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</si>
  <si>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</si>
  <si>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0990</t>
  </si>
  <si>
    <t xml:space="preserve">Субвенція з державного бюджету на реалізацію заходів, спрямованих на підвищення доступності широкосмугового доступу до Інтернету  в сільській місцевості </t>
  </si>
  <si>
    <t>в редакції рішення Смолінської селищної ради від 30.07.2021 року № 181</t>
  </si>
  <si>
    <t xml:space="preserve">"Про внесення змін до бюджету ради від 18.12.2020 року №37 </t>
  </si>
  <si>
    <t>Субвенція з державного бюджету місцевим бюджетам</t>
  </si>
  <si>
    <t>у тому числі за рахунок залишку коштів загального фонду, що утворився станом на 01.01.2021 року</t>
  </si>
  <si>
    <t>Рішення сесії Смолінської селищної ради від 18 грудня 2020 року № 35 в редакції рішення селищної ради від 09.07.2021 року № 150</t>
  </si>
  <si>
    <t>Рішення сесії Смолінської селищної ради від 09.07.2021 року № 150</t>
  </si>
  <si>
    <t>0421</t>
  </si>
  <si>
    <t>0490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</si>
  <si>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</si>
  <si>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</si>
  <si>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0611080</t>
  </si>
  <si>
    <t>Інша діяльністі у сфері державного управління</t>
  </si>
  <si>
    <t>М.МАЗУРА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</si>
  <si>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</si>
  <si>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Субвенція обласному бюджету - на фінансову підтримку КНП "Центр екстренної медичної допомоги та медицини катастроф у Кіровоградській області Кіровоградської обласної ради" </t>
  </si>
  <si>
    <t>Субвенція з державного бюджету місцевим бюджетам на реалізацію заходів, спрямованих на підвищення доступності широкосмуговго доступу до Інтернету в сільській місцевості</t>
  </si>
  <si>
    <t>Субвенція з місцевого бюджету на здійснення переданих видатків у сфері охорони здоров`я за рахунок відповідної субвенції з державного бюджету</t>
  </si>
  <si>
    <t>Реконструкція колишньої будівлі інфекційного відділення під відділення паліативної допомоги та інтернат для громадян похилого віку і осіб з інвалідністю комунального некомерційного підприємства" "Смолінська медико - санітарна частина"Смолінської селищної ради "за адресою : вулиця Казакова ,70,селище міського типу Смоліне, Новоукраїнський р-н, Кіровограська обл."</t>
  </si>
  <si>
    <t>Субвенція з місцевого бюджету на виконання програми цивільного захисту населення і території Смолінської селищної територіальної громади на 2021-2025 роки для 34 ДПРЧ У ДСНС України у Кіровоградській області</t>
  </si>
  <si>
    <t>0119800</t>
  </si>
  <si>
    <t>Програма  цивільного  захисту населення  і  території Смолінської селищної територіальної  
громади на 2021-2025 роки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</si>
  <si>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</si>
  <si>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в редакції рішення Смолінської селищної ради від 30.07.2021 року №181 </t>
  </si>
  <si>
    <t>2021-2022</t>
  </si>
  <si>
    <t>Реконструкція мереж вуличного освітлення від КТП-133 по вул. Давидівка в с.Якимівка Новоукраїнського району Кіровоградської області</t>
  </si>
  <si>
    <t>Реконструкція мереж вуличного освітлення від КТП-131 по вул. Квіткова та вул. Степова в с.Якимівка Новоукраїнського району Кіровоградської області</t>
  </si>
  <si>
    <t>Реконструкція мереж вуличного освітлення від КТП-382 по вул.Травнева в с. Андріївка Новоукраїнського району Кіровоградської області</t>
  </si>
  <si>
    <t>Реконструкція мереж вуличного освітлення від КТП-452 по вул.Молодіжна та вул.Залізнична в с. Новопавлівка Новоукраїнського району Кіровоградської області</t>
  </si>
  <si>
    <t>Реконструкція мереж вуличного освітлення від КТП-187 по вул.Селище в с. Копанки Маловисківського району Кіровоградської області</t>
  </si>
  <si>
    <t>Реконструкція мереж вуличного освітлення від КТП-14 по вул.Центральна в с. Калаколове Новоукраїнського району Кіровоградської області</t>
  </si>
  <si>
    <t>0610000</t>
  </si>
  <si>
    <t>Відділ освіти, культури, молоді та спорту</t>
  </si>
  <si>
    <t>0611061</t>
  </si>
  <si>
    <t>Капітальний ремонт системи опалення Смолінського ліцею № 2</t>
  </si>
  <si>
    <t>Капітальний ремонт: улаштування автоматичної пожежної сигналізації та оповіщення людей про пожежу в приміщеннях Хмелівського ліцею Смолінської селищної ради</t>
  </si>
  <si>
    <t xml:space="preserve">Капітальний ремонт покрівлі Смолінського НВО (приміщення майстерні) </t>
  </si>
  <si>
    <t>Реконструкція (перепланування) приміщення ресурсної кімнати з улаштуванням санвузла для маломобільних груп населення Смолінського НВО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</si>
  <si>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</si>
  <si>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0444</t>
  </si>
  <si>
    <t>0611062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</si>
  <si>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</si>
  <si>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</si>
  <si>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0113104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</si>
  <si>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</si>
  <si>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0113031</t>
  </si>
  <si>
    <t>Надання інших пільг окремим категоріям громадян відповідно до законодавства</t>
  </si>
  <si>
    <t>Програма «Допомоги учасникам АТО» Смолінської селищної територіальної громади на 2021-2023р.</t>
  </si>
  <si>
    <t>Рішення сесії Смолінської селищної ради від 18 грудня 2020 року № 35 в редакції рішення селищної ради від 23.02.2021 року № 72</t>
  </si>
  <si>
    <t>0113032</t>
  </si>
  <si>
    <t>Надання інших пільг окремим категоріям громадян з оплати послуг зв"язку</t>
  </si>
  <si>
    <t>Рішення сесії Смолінської селищної ради від 18 грудня 2020 року № 35 в редакції рішення селищної ради від 21.05.2021 року № 104</t>
  </si>
  <si>
    <t>0113160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</si>
  <si>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</si>
  <si>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</si>
  <si>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Смолінської селищної територіальної громади № 35 від 18 грудня 2020 року в редакції рішення сесії від 09 липня 2021 року № 150</t>
  </si>
  <si>
    <t>Інші заходи,пов"язані з економічною діяльностю</t>
  </si>
  <si>
    <t>Програма фінансової підтримки КП «Селищний ринок», КП «Енерговодоканал», ОКВП «Дніпро-Кіровоград», КП «Добробут», що здійснюють свою діяльність на території Смолінської селищної територіальної громади та здійснення внесків до їх статутного капіталу на 2021 – 2024 роки.</t>
  </si>
  <si>
    <t>Рішенням Смолінської об’єднаної територіальної громади № 150 від 09 липня 2021 року</t>
  </si>
  <si>
    <t>Програма охорони навколишнього природного середовища Смолінської об’єднаної територіальної громади на 2019 – 2024 роки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</si>
  <si>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</si>
  <si>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</si>
  <si>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0611142</t>
  </si>
  <si>
    <t>Інші програми та заходи у сфері осіти</t>
  </si>
  <si>
    <t>П Р О Г Р А М А надання одноразової допомоги дітям-сиротам і дітям, позбавленим батьківського піклування після досягнення 18-річного віку на території Смолінської селищної ТГ на 2021 -2024 роки</t>
  </si>
  <si>
    <t>Рішенням Смолінської селищної територіальної громади № 150 від 09 липня 2021 року</t>
  </si>
  <si>
    <t> Субвенція обласному бюджету - 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</si>
  <si>
    <t>субвенція державному бюджету, в тому числі:</t>
  </si>
  <si>
    <t>на фінансову підтримку   КНП "Добровеличківська лікарня" ( підключення кисневої станції)</t>
  </si>
  <si>
    <t>на фінансову підтримку КНП "Маловисківська центральна районна лікарня"</t>
  </si>
  <si>
    <t xml:space="preserve">субвенція міському бюджет Маловисківської ОТГ </t>
  </si>
  <si>
    <t>субвенція селищному бюджету Добровеличківській ОТГ</t>
  </si>
  <si>
    <t xml:space="preserve">                                   субвенція обласному бюджету, в тому числі :</t>
  </si>
  <si>
    <t xml:space="preserve">                                                                         Інші субвенції з місцевого бюджету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</si>
  <si>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</si>
  <si>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</si>
  <si>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</si>
  <si>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</si>
  <si>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</si>
  <si>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</si>
  <si>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Надання позашкільної освіти закладами позашкільної освіти, заходи із позашкільної роботи з дітьми</t>
  </si>
  <si>
    <t>0614060</t>
  </si>
  <si>
    <t>Забезпечення діяльності палаців i будинків культури, клубів, центрів дозвілля та iнших клубних закладів</t>
  </si>
  <si>
    <t>3710160</t>
  </si>
  <si>
    <t>`0160</t>
  </si>
  <si>
    <t>`0111</t>
  </si>
  <si>
    <t>`0119800</t>
  </si>
  <si>
    <t>`0180</t>
  </si>
  <si>
    <t>Сбвенція з місцевого бюджету до міського бюджету Маловисківської ОТГ ( фінансова підтримка КНП "Маловисківська лікарня")</t>
  </si>
  <si>
    <t xml:space="preserve">в редакції рішення Смолінської селищної ради від     2021 року № </t>
  </si>
  <si>
    <t xml:space="preserve">в редакції рішення Смолінської селищної ради від      2021 року № </t>
  </si>
  <si>
    <t xml:space="preserve">в редакції рішення Смолінської селищної ради від       2021 року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</si>
</sst>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0_ ;\-#,##0.00\ "/>
    <numFmt numFmtId="166" formatCode="_-* #,##0.00_₴_-;\-* #,##0.00_₴_-;_-* &quot;-&quot;??_₴_-;_-@_-"/>
    <numFmt numFmtId="167" formatCode="_-* #,##0.00_р_._-;\-* #,##0.00_р_._-;_-* &quot;-&quot;??_р_._-;_-@_-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/>
    <xf numFmtId="0" fontId="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0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26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ont="1"/>
    <xf numFmtId="0" fontId="5" fillId="0" borderId="0" xfId="0" applyFont="1"/>
    <xf numFmtId="0" fontId="5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/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5" fillId="0" borderId="0" xfId="0" quotePrefix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/>
    </xf>
    <xf numFmtId="164" fontId="5" fillId="0" borderId="1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Continuous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11" fillId="0" borderId="0" xfId="0" quotePrefix="1" applyFont="1" applyAlignment="1">
      <alignment horizontal="center"/>
    </xf>
    <xf numFmtId="0" fontId="5" fillId="0" borderId="2" xfId="0" applyFont="1" applyBorder="1"/>
    <xf numFmtId="0" fontId="5" fillId="2" borderId="2" xfId="0" applyFont="1" applyFill="1" applyBorder="1"/>
    <xf numFmtId="164" fontId="6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righ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2" borderId="5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/>
    </xf>
    <xf numFmtId="0" fontId="5" fillId="0" borderId="2" xfId="0" quotePrefix="1" applyFont="1" applyBorder="1" applyAlignment="1">
      <alignment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center" vertical="top" wrapText="1"/>
    </xf>
    <xf numFmtId="2" fontId="15" fillId="0" borderId="2" xfId="2" quotePrefix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5" fillId="0" borderId="2" xfId="2" quotePrefix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2" fontId="15" fillId="0" borderId="2" xfId="2" applyNumberFormat="1" applyFont="1" applyFill="1" applyBorder="1" applyAlignment="1">
      <alignment horizontal="center" vertical="center" wrapText="1"/>
    </xf>
    <xf numFmtId="2" fontId="15" fillId="0" borderId="2" xfId="2" applyNumberFormat="1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4" fontId="5" fillId="4" borderId="2" xfId="0" applyNumberFormat="1" applyFont="1" applyFill="1" applyBorder="1" applyAlignment="1">
      <alignment horizontal="center" vertical="center" wrapText="1"/>
    </xf>
    <xf numFmtId="2" fontId="5" fillId="0" borderId="2" xfId="2" quotePrefix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5" fillId="0" borderId="2" xfId="0" quotePrefix="1" applyNumberFormat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top" wrapText="1"/>
    </xf>
    <xf numFmtId="0" fontId="0" fillId="4" borderId="0" xfId="0" applyFill="1"/>
    <xf numFmtId="0" fontId="8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Continuous" vertical="center"/>
    </xf>
    <xf numFmtId="0" fontId="22" fillId="0" borderId="5" xfId="0" applyFont="1" applyBorder="1" applyAlignment="1">
      <alignment horizontal="centerContinuous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Continuous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0" fontId="0" fillId="0" borderId="0" xfId="0"/>
    <xf numFmtId="4" fontId="0" fillId="0" borderId="2" xfId="0" quotePrefix="1" applyNumberForma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0" fontId="0" fillId="0" borderId="0" xfId="0"/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0" xfId="0"/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4" fontId="0" fillId="0" borderId="2" xfId="0" quotePrefix="1" applyNumberForma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0" fillId="0" borderId="0" xfId="0"/>
    <xf numFmtId="4" fontId="0" fillId="0" borderId="2" xfId="0" quotePrefix="1" applyNumberForma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0" xfId="0"/>
    <xf numFmtId="4" fontId="0" fillId="0" borderId="2" xfId="0" quotePrefix="1" applyNumberForma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3" xfId="0" quotePrefix="1" applyNumberFormat="1" applyFont="1" applyBorder="1" applyAlignment="1">
      <alignment horizontal="center" vertical="center" wrapText="1"/>
    </xf>
    <xf numFmtId="4" fontId="5" fillId="0" borderId="5" xfId="0" quotePrefix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/>
    </xf>
  </cellXfs>
  <cellStyles count="10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100"/>
    <cellStyle name="Обычный 4" xfId="2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view="pageLayout" zoomScaleNormal="100" workbookViewId="0">
      <selection activeCell="B18" sqref="B18"/>
    </sheetView>
  </sheetViews>
  <sheetFormatPr defaultColWidth="9.140625" defaultRowHeight="12.75" x14ac:dyDescent="0.2"/>
  <cols>
    <col min="1" max="1" width="11.28515625" style="12" customWidth="1"/>
    <col min="2" max="2" width="44.7109375" style="12" customWidth="1"/>
    <col min="3" max="6" width="19.28515625" style="12" customWidth="1"/>
    <col min="7" max="8" width="9.140625" style="12"/>
    <col min="9" max="9" width="9.140625" style="14"/>
    <col min="10" max="16384" width="9.140625" style="12"/>
  </cols>
  <sheetData>
    <row r="1" spans="1:23" x14ac:dyDescent="0.2">
      <c r="A1" s="24"/>
      <c r="B1" s="24"/>
      <c r="C1" s="24"/>
      <c r="D1" s="24" t="s">
        <v>0</v>
      </c>
      <c r="E1" s="24"/>
      <c r="F1" s="24"/>
    </row>
    <row r="2" spans="1:23" s="22" customFormat="1" x14ac:dyDescent="0.2">
      <c r="A2" s="24"/>
      <c r="B2" s="24"/>
      <c r="C2" s="24"/>
      <c r="D2" s="24" t="s">
        <v>144</v>
      </c>
      <c r="E2" s="24"/>
      <c r="F2" s="24"/>
    </row>
    <row r="3" spans="1:23" s="22" customFormat="1" x14ac:dyDescent="0.2">
      <c r="A3" s="24"/>
      <c r="B3" s="24"/>
      <c r="C3" s="24"/>
      <c r="D3" s="215" t="s">
        <v>145</v>
      </c>
      <c r="E3" s="215"/>
      <c r="F3" s="215"/>
      <c r="G3" s="3"/>
    </row>
    <row r="4" spans="1:23" s="22" customFormat="1" x14ac:dyDescent="0.2">
      <c r="A4" s="24"/>
      <c r="B4" s="24"/>
      <c r="C4" s="24"/>
      <c r="D4" s="215" t="s">
        <v>203</v>
      </c>
      <c r="E4" s="215"/>
      <c r="F4" s="215"/>
    </row>
    <row r="5" spans="1:23" s="22" customFormat="1" ht="15" customHeight="1" x14ac:dyDescent="0.2">
      <c r="A5" s="24"/>
      <c r="B5" s="24"/>
      <c r="C5" s="24"/>
      <c r="D5" s="220" t="s">
        <v>204</v>
      </c>
      <c r="E5" s="220"/>
      <c r="F5" s="220"/>
      <c r="G5" s="3"/>
    </row>
    <row r="6" spans="1:23" s="22" customFormat="1" ht="11.25" customHeight="1" x14ac:dyDescent="0.2">
      <c r="A6" s="24"/>
      <c r="B6" s="24"/>
      <c r="C6" s="24"/>
      <c r="D6" s="221" t="s">
        <v>146</v>
      </c>
      <c r="E6" s="221"/>
      <c r="F6" s="221"/>
      <c r="G6" s="3"/>
    </row>
    <row r="7" spans="1:23" ht="33" customHeight="1" x14ac:dyDescent="0.2">
      <c r="A7" s="216" t="s">
        <v>142</v>
      </c>
      <c r="B7" s="216"/>
      <c r="C7" s="216"/>
      <c r="D7" s="216"/>
      <c r="E7" s="216"/>
      <c r="F7" s="21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5.5" customHeight="1" x14ac:dyDescent="0.2">
      <c r="A8" s="26" t="s">
        <v>18</v>
      </c>
      <c r="B8" s="27"/>
      <c r="C8" s="27"/>
      <c r="D8" s="27"/>
      <c r="E8" s="27"/>
      <c r="F8" s="27"/>
    </row>
    <row r="9" spans="1:23" x14ac:dyDescent="0.2">
      <c r="A9" s="28" t="s">
        <v>19</v>
      </c>
      <c r="B9" s="24"/>
      <c r="C9" s="24"/>
      <c r="D9" s="24"/>
      <c r="E9" s="24"/>
      <c r="F9" s="29" t="s">
        <v>1</v>
      </c>
    </row>
    <row r="10" spans="1:23" x14ac:dyDescent="0.2">
      <c r="A10" s="217" t="s">
        <v>2</v>
      </c>
      <c r="B10" s="217" t="s">
        <v>3</v>
      </c>
      <c r="C10" s="218" t="s">
        <v>4</v>
      </c>
      <c r="D10" s="217" t="s">
        <v>5</v>
      </c>
      <c r="E10" s="217" t="s">
        <v>6</v>
      </c>
      <c r="F10" s="217"/>
    </row>
    <row r="11" spans="1:23" x14ac:dyDescent="0.2">
      <c r="A11" s="217"/>
      <c r="B11" s="217"/>
      <c r="C11" s="217"/>
      <c r="D11" s="217"/>
      <c r="E11" s="217" t="s">
        <v>7</v>
      </c>
      <c r="F11" s="219" t="s">
        <v>8</v>
      </c>
    </row>
    <row r="12" spans="1:23" x14ac:dyDescent="0.2">
      <c r="A12" s="217"/>
      <c r="B12" s="217"/>
      <c r="C12" s="217"/>
      <c r="D12" s="217"/>
      <c r="E12" s="217"/>
      <c r="F12" s="217"/>
    </row>
    <row r="13" spans="1:23" x14ac:dyDescent="0.2">
      <c r="A13" s="30">
        <v>1</v>
      </c>
      <c r="B13" s="30">
        <v>2</v>
      </c>
      <c r="C13" s="31">
        <v>3</v>
      </c>
      <c r="D13" s="30">
        <v>4</v>
      </c>
      <c r="E13" s="30">
        <v>5</v>
      </c>
      <c r="F13" s="30">
        <v>6</v>
      </c>
    </row>
    <row r="14" spans="1:23" x14ac:dyDescent="0.2">
      <c r="A14" s="32">
        <v>40000000</v>
      </c>
      <c r="B14" s="33" t="s">
        <v>151</v>
      </c>
      <c r="C14" s="34">
        <f t="shared" ref="C14:C15" si="0">D14+E14</f>
        <v>0</v>
      </c>
      <c r="D14" s="35">
        <v>0</v>
      </c>
      <c r="E14" s="35">
        <v>0</v>
      </c>
      <c r="F14" s="35">
        <v>0</v>
      </c>
    </row>
    <row r="15" spans="1:23" ht="25.5" x14ac:dyDescent="0.2">
      <c r="A15" s="36">
        <v>41030000</v>
      </c>
      <c r="B15" s="37" t="s">
        <v>205</v>
      </c>
      <c r="C15" s="34">
        <f t="shared" si="0"/>
        <v>0</v>
      </c>
      <c r="D15" s="35">
        <v>0</v>
      </c>
      <c r="E15" s="35">
        <v>0</v>
      </c>
      <c r="F15" s="35">
        <v>0</v>
      </c>
    </row>
    <row r="16" spans="1:23" ht="51" x14ac:dyDescent="0.2">
      <c r="A16" s="38">
        <v>41035500</v>
      </c>
      <c r="B16" s="33" t="s">
        <v>202</v>
      </c>
      <c r="C16" s="39">
        <v>1498004</v>
      </c>
      <c r="D16" s="40">
        <v>1498004</v>
      </c>
      <c r="E16" s="40">
        <v>0</v>
      </c>
      <c r="F16" s="40">
        <v>0</v>
      </c>
    </row>
    <row r="17" spans="1:9" x14ac:dyDescent="0.2">
      <c r="A17" s="41" t="s">
        <v>16</v>
      </c>
      <c r="B17" s="42" t="s">
        <v>15</v>
      </c>
      <c r="C17" s="39">
        <v>1498004</v>
      </c>
      <c r="D17" s="39">
        <v>1498004</v>
      </c>
      <c r="E17" s="34">
        <v>0</v>
      </c>
      <c r="F17" s="34">
        <v>0</v>
      </c>
    </row>
    <row r="18" spans="1:9" x14ac:dyDescent="0.2">
      <c r="A18" s="24"/>
      <c r="B18" s="24"/>
      <c r="C18" s="24"/>
      <c r="D18" s="24"/>
      <c r="E18" s="24"/>
      <c r="F18" s="24"/>
    </row>
    <row r="19" spans="1:9" x14ac:dyDescent="0.2">
      <c r="A19" s="24"/>
      <c r="B19" s="24"/>
      <c r="C19" s="24"/>
      <c r="D19" s="24"/>
      <c r="E19" s="24"/>
      <c r="F19" s="24"/>
    </row>
    <row r="20" spans="1:9" x14ac:dyDescent="0.2">
      <c r="A20" s="24"/>
      <c r="B20" s="43" t="s">
        <v>17</v>
      </c>
      <c r="C20" s="24"/>
      <c r="D20" s="24"/>
      <c r="E20" s="43" t="s">
        <v>152</v>
      </c>
      <c r="F20" s="24"/>
    </row>
    <row r="25" spans="1:9" x14ac:dyDescent="0.2">
      <c r="I25" s="23"/>
    </row>
  </sheetData>
  <mergeCells count="12">
    <mergeCell ref="D3:F3"/>
    <mergeCell ref="A7:F7"/>
    <mergeCell ref="A10:A12"/>
    <mergeCell ref="B10:B12"/>
    <mergeCell ref="C10:C12"/>
    <mergeCell ref="D10:D12"/>
    <mergeCell ref="E10:F10"/>
    <mergeCell ref="E11:E12"/>
    <mergeCell ref="F11:F12"/>
    <mergeCell ref="D4:F4"/>
    <mergeCell ref="D5:F5"/>
    <mergeCell ref="D6:F6"/>
  </mergeCells>
  <pageMargins left="0.59055118110236204" right="0.59055118110236204" top="0.39370078740157499" bottom="0.39370078740157499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Layout" zoomScaleNormal="100" workbookViewId="0">
      <selection activeCell="F29" sqref="F29"/>
    </sheetView>
  </sheetViews>
  <sheetFormatPr defaultColWidth="9.140625" defaultRowHeight="12.75" x14ac:dyDescent="0.2"/>
  <cols>
    <col min="1" max="1" width="11.28515625" style="22" customWidth="1"/>
    <col min="2" max="2" width="41" style="22" customWidth="1"/>
    <col min="3" max="6" width="19.7109375" style="22" customWidth="1"/>
    <col min="7" max="16384" width="9.140625" style="22"/>
  </cols>
  <sheetData>
    <row r="1" spans="1:6" x14ac:dyDescent="0.2">
      <c r="A1" s="25"/>
      <c r="B1" s="25"/>
      <c r="C1" s="25"/>
      <c r="D1" s="25" t="s">
        <v>181</v>
      </c>
      <c r="E1" s="25"/>
      <c r="F1" s="25"/>
    </row>
    <row r="2" spans="1:6" x14ac:dyDescent="0.2">
      <c r="A2" s="25"/>
      <c r="B2" s="25"/>
      <c r="C2" s="25"/>
      <c r="D2" s="25" t="s">
        <v>144</v>
      </c>
      <c r="E2" s="25"/>
      <c r="F2" s="25"/>
    </row>
    <row r="3" spans="1:6" x14ac:dyDescent="0.2">
      <c r="A3" s="25"/>
      <c r="B3" s="25"/>
      <c r="C3" s="25"/>
      <c r="D3" s="215" t="s">
        <v>145</v>
      </c>
      <c r="E3" s="215"/>
      <c r="F3" s="215"/>
    </row>
    <row r="4" spans="1:6" ht="12.75" customHeight="1" x14ac:dyDescent="0.2">
      <c r="A4" s="25"/>
      <c r="B4" s="25"/>
      <c r="C4" s="25"/>
      <c r="D4" s="215" t="s">
        <v>293</v>
      </c>
      <c r="E4" s="215"/>
      <c r="F4" s="215"/>
    </row>
    <row r="5" spans="1:6" ht="12.75" customHeight="1" x14ac:dyDescent="0.2">
      <c r="A5" s="25"/>
      <c r="B5" s="25"/>
      <c r="C5" s="25"/>
      <c r="D5" s="220" t="s">
        <v>147</v>
      </c>
      <c r="E5" s="220"/>
      <c r="F5" s="220"/>
    </row>
    <row r="6" spans="1:6" x14ac:dyDescent="0.2">
      <c r="A6" s="25"/>
      <c r="B6" s="25"/>
      <c r="C6" s="25"/>
      <c r="D6" s="220" t="s">
        <v>146</v>
      </c>
      <c r="E6" s="220"/>
      <c r="F6" s="220"/>
    </row>
    <row r="7" spans="1:6" x14ac:dyDescent="0.2">
      <c r="A7" s="25"/>
      <c r="B7" s="25"/>
      <c r="C7" s="25"/>
      <c r="D7" s="220"/>
      <c r="E7" s="220"/>
      <c r="F7" s="220"/>
    </row>
    <row r="8" spans="1:6" x14ac:dyDescent="0.2">
      <c r="A8" s="25"/>
      <c r="B8" s="25"/>
      <c r="C8" s="25"/>
      <c r="D8" s="44"/>
      <c r="E8" s="44"/>
      <c r="F8" s="44"/>
    </row>
    <row r="9" spans="1:6" ht="25.5" customHeight="1" x14ac:dyDescent="0.2">
      <c r="A9" s="216" t="s">
        <v>182</v>
      </c>
      <c r="B9" s="225"/>
      <c r="C9" s="225"/>
      <c r="D9" s="225"/>
      <c r="E9" s="225"/>
      <c r="F9" s="225"/>
    </row>
    <row r="10" spans="1:6" ht="25.5" customHeight="1" x14ac:dyDescent="0.2">
      <c r="A10" s="26" t="s">
        <v>18</v>
      </c>
      <c r="B10" s="27"/>
      <c r="C10" s="27"/>
      <c r="D10" s="27"/>
      <c r="E10" s="27"/>
      <c r="F10" s="27"/>
    </row>
    <row r="11" spans="1:6" x14ac:dyDescent="0.2">
      <c r="A11" s="28" t="s">
        <v>19</v>
      </c>
      <c r="B11" s="25"/>
      <c r="C11" s="25"/>
      <c r="D11" s="25"/>
      <c r="E11" s="25"/>
      <c r="F11" s="29" t="s">
        <v>1</v>
      </c>
    </row>
    <row r="12" spans="1:6" x14ac:dyDescent="0.2">
      <c r="A12" s="217" t="s">
        <v>2</v>
      </c>
      <c r="B12" s="217" t="s">
        <v>183</v>
      </c>
      <c r="C12" s="218" t="s">
        <v>4</v>
      </c>
      <c r="D12" s="217" t="s">
        <v>5</v>
      </c>
      <c r="E12" s="217" t="s">
        <v>6</v>
      </c>
      <c r="F12" s="217"/>
    </row>
    <row r="13" spans="1:6" x14ac:dyDescent="0.2">
      <c r="A13" s="217"/>
      <c r="B13" s="217"/>
      <c r="C13" s="217"/>
      <c r="D13" s="217"/>
      <c r="E13" s="217" t="s">
        <v>7</v>
      </c>
      <c r="F13" s="217" t="s">
        <v>8</v>
      </c>
    </row>
    <row r="14" spans="1:6" x14ac:dyDescent="0.2">
      <c r="A14" s="217"/>
      <c r="B14" s="217"/>
      <c r="C14" s="217"/>
      <c r="D14" s="217"/>
      <c r="E14" s="217"/>
      <c r="F14" s="217"/>
    </row>
    <row r="15" spans="1:6" x14ac:dyDescent="0.2">
      <c r="A15" s="30">
        <v>1</v>
      </c>
      <c r="B15" s="30">
        <v>2</v>
      </c>
      <c r="C15" s="31">
        <v>3</v>
      </c>
      <c r="D15" s="30">
        <v>4</v>
      </c>
      <c r="E15" s="30">
        <v>5</v>
      </c>
      <c r="F15" s="30">
        <v>6</v>
      </c>
    </row>
    <row r="16" spans="1:6" ht="21" customHeight="1" x14ac:dyDescent="0.2">
      <c r="A16" s="222" t="s">
        <v>184</v>
      </c>
      <c r="B16" s="223"/>
      <c r="C16" s="223"/>
      <c r="D16" s="223"/>
      <c r="E16" s="223"/>
      <c r="F16" s="224"/>
    </row>
    <row r="17" spans="1:6" x14ac:dyDescent="0.2">
      <c r="A17" s="32">
        <v>200000</v>
      </c>
      <c r="B17" s="33" t="s">
        <v>185</v>
      </c>
      <c r="C17" s="45">
        <v>9275199.25</v>
      </c>
      <c r="D17" s="46">
        <v>3735095.12</v>
      </c>
      <c r="E17" s="46">
        <v>5540104.1299999999</v>
      </c>
      <c r="F17" s="49">
        <v>4702104.13</v>
      </c>
    </row>
    <row r="18" spans="1:6" ht="25.5" x14ac:dyDescent="0.2">
      <c r="A18" s="32">
        <v>208000</v>
      </c>
      <c r="B18" s="33" t="s">
        <v>186</v>
      </c>
      <c r="C18" s="45">
        <v>9275199.25</v>
      </c>
      <c r="D18" s="46">
        <v>3735095.12</v>
      </c>
      <c r="E18" s="46">
        <v>5540104.1299999999</v>
      </c>
      <c r="F18" s="49">
        <v>4702104.13</v>
      </c>
    </row>
    <row r="19" spans="1:6" x14ac:dyDescent="0.2">
      <c r="A19" s="38">
        <v>208100</v>
      </c>
      <c r="B19" s="47" t="s">
        <v>187</v>
      </c>
      <c r="C19" s="48">
        <f t="shared" ref="C19:C21" si="0">D19+E19</f>
        <v>13614124.58</v>
      </c>
      <c r="D19" s="49">
        <v>12593429.720000001</v>
      </c>
      <c r="E19" s="49">
        <v>1020694.86</v>
      </c>
      <c r="F19" s="49">
        <v>0</v>
      </c>
    </row>
    <row r="20" spans="1:6" x14ac:dyDescent="0.2">
      <c r="A20" s="38">
        <v>208200</v>
      </c>
      <c r="B20" s="47" t="s">
        <v>188</v>
      </c>
      <c r="C20" s="48">
        <f t="shared" si="0"/>
        <v>4338925.33</v>
      </c>
      <c r="D20" s="49">
        <v>4156230.47</v>
      </c>
      <c r="E20" s="49">
        <v>182694.86</v>
      </c>
      <c r="F20" s="49">
        <v>0</v>
      </c>
    </row>
    <row r="21" spans="1:6" ht="38.25" x14ac:dyDescent="0.2">
      <c r="A21" s="38">
        <v>208400</v>
      </c>
      <c r="B21" s="47" t="s">
        <v>189</v>
      </c>
      <c r="C21" s="48">
        <f t="shared" si="0"/>
        <v>0</v>
      </c>
      <c r="D21" s="49">
        <v>-4702104.13</v>
      </c>
      <c r="E21" s="49">
        <v>4702104.13</v>
      </c>
      <c r="F21" s="49">
        <v>4702104.13</v>
      </c>
    </row>
    <row r="22" spans="1:6" x14ac:dyDescent="0.2">
      <c r="A22" s="41" t="s">
        <v>16</v>
      </c>
      <c r="B22" s="42" t="s">
        <v>190</v>
      </c>
      <c r="C22" s="45">
        <v>9275199.25</v>
      </c>
      <c r="D22" s="46">
        <v>3735095.12</v>
      </c>
      <c r="E22" s="46">
        <v>5540104.1299999999</v>
      </c>
      <c r="F22" s="49">
        <v>4702104.13</v>
      </c>
    </row>
    <row r="23" spans="1:6" ht="21" customHeight="1" x14ac:dyDescent="0.2">
      <c r="A23" s="222" t="s">
        <v>191</v>
      </c>
      <c r="B23" s="223"/>
      <c r="C23" s="223"/>
      <c r="D23" s="223"/>
      <c r="E23" s="223"/>
      <c r="F23" s="224"/>
    </row>
    <row r="24" spans="1:6" x14ac:dyDescent="0.2">
      <c r="A24" s="32">
        <v>600000</v>
      </c>
      <c r="B24" s="33" t="s">
        <v>192</v>
      </c>
      <c r="C24" s="45">
        <v>9275199.25</v>
      </c>
      <c r="D24" s="46">
        <v>3735095.12</v>
      </c>
      <c r="E24" s="46">
        <v>5540104.1299999999</v>
      </c>
      <c r="F24" s="49">
        <v>4702104.13</v>
      </c>
    </row>
    <row r="25" spans="1:6" x14ac:dyDescent="0.2">
      <c r="A25" s="32">
        <v>602000</v>
      </c>
      <c r="B25" s="33" t="s">
        <v>193</v>
      </c>
      <c r="C25" s="45">
        <v>9275199.25</v>
      </c>
      <c r="D25" s="46">
        <v>3735095.12</v>
      </c>
      <c r="E25" s="46">
        <v>5540104.1299999999</v>
      </c>
      <c r="F25" s="49">
        <v>4702104.13</v>
      </c>
    </row>
    <row r="26" spans="1:6" x14ac:dyDescent="0.2">
      <c r="A26" s="38">
        <v>602100</v>
      </c>
      <c r="B26" s="47" t="s">
        <v>187</v>
      </c>
      <c r="C26" s="48">
        <f t="shared" ref="C26:C29" si="1">D26+E26</f>
        <v>13614124.58</v>
      </c>
      <c r="D26" s="49">
        <v>12593429.720000001</v>
      </c>
      <c r="E26" s="49">
        <v>1020694.86</v>
      </c>
      <c r="F26" s="49">
        <v>0</v>
      </c>
    </row>
    <row r="27" spans="1:6" x14ac:dyDescent="0.2">
      <c r="A27" s="38">
        <v>602200</v>
      </c>
      <c r="B27" s="47" t="s">
        <v>188</v>
      </c>
      <c r="C27" s="48">
        <f t="shared" si="1"/>
        <v>4338925.33</v>
      </c>
      <c r="D27" s="49">
        <v>4156230.47</v>
      </c>
      <c r="E27" s="49">
        <v>182694.86</v>
      </c>
      <c r="F27" s="49">
        <v>0</v>
      </c>
    </row>
    <row r="28" spans="1:6" ht="38.25" x14ac:dyDescent="0.2">
      <c r="A28" s="38">
        <v>602400</v>
      </c>
      <c r="B28" s="47" t="s">
        <v>189</v>
      </c>
      <c r="C28" s="48">
        <f t="shared" si="1"/>
        <v>0</v>
      </c>
      <c r="D28" s="49">
        <v>-4702104.13</v>
      </c>
      <c r="E28" s="49">
        <v>4702104.13</v>
      </c>
      <c r="F28" s="49">
        <v>4702104.13</v>
      </c>
    </row>
    <row r="29" spans="1:6" x14ac:dyDescent="0.2">
      <c r="A29" s="41" t="s">
        <v>16</v>
      </c>
      <c r="B29" s="42" t="s">
        <v>190</v>
      </c>
      <c r="C29" s="45">
        <f t="shared" si="1"/>
        <v>9275199.25</v>
      </c>
      <c r="D29" s="46">
        <v>3735095.12</v>
      </c>
      <c r="E29" s="46">
        <v>5540104.1299999999</v>
      </c>
      <c r="F29" s="49">
        <v>4702104.13</v>
      </c>
    </row>
    <row r="30" spans="1:6" x14ac:dyDescent="0.2">
      <c r="A30" s="25"/>
      <c r="B30" s="25"/>
      <c r="C30" s="25"/>
      <c r="D30" s="25"/>
      <c r="E30" s="25"/>
      <c r="F30" s="25"/>
    </row>
    <row r="31" spans="1:6" x14ac:dyDescent="0.2">
      <c r="A31" s="25"/>
      <c r="B31" s="25"/>
      <c r="C31" s="25"/>
      <c r="D31" s="25"/>
      <c r="E31" s="25"/>
      <c r="F31" s="25"/>
    </row>
    <row r="32" spans="1:6" x14ac:dyDescent="0.2">
      <c r="A32" s="25"/>
      <c r="B32" s="43" t="s">
        <v>17</v>
      </c>
      <c r="C32" s="25"/>
      <c r="D32" s="25"/>
      <c r="E32" s="43" t="s">
        <v>215</v>
      </c>
      <c r="F32" s="25"/>
    </row>
  </sheetData>
  <mergeCells count="15">
    <mergeCell ref="A9:F9"/>
    <mergeCell ref="D3:F3"/>
    <mergeCell ref="D4:F4"/>
    <mergeCell ref="D5:F5"/>
    <mergeCell ref="D6:F6"/>
    <mergeCell ref="D7:F7"/>
    <mergeCell ref="A16:F16"/>
    <mergeCell ref="A23:F23"/>
    <mergeCell ref="A12:A14"/>
    <mergeCell ref="B12:B14"/>
    <mergeCell ref="C12:C14"/>
    <mergeCell ref="D12:D14"/>
    <mergeCell ref="E12:F12"/>
    <mergeCell ref="E13:E14"/>
    <mergeCell ref="F13:F14"/>
  </mergeCells>
  <pageMargins left="0.59055118110236204" right="0.59055118110236204" top="0.39370078740157499" bottom="0.39370078740157499" header="0" footer="0"/>
  <pageSetup paperSize="9" scale="77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view="pageLayout" topLeftCell="A22" zoomScale="85" zoomScaleNormal="75" zoomScalePageLayoutView="85" workbookViewId="0">
      <selection activeCell="P29" sqref="P29"/>
    </sheetView>
  </sheetViews>
  <sheetFormatPr defaultRowHeight="12.75" x14ac:dyDescent="0.2"/>
  <cols>
    <col min="1" max="3" width="12.140625" style="17" customWidth="1"/>
    <col min="4" max="4" width="40.7109375" style="17" customWidth="1"/>
    <col min="5" max="16" width="13.7109375" style="17" customWidth="1"/>
    <col min="17" max="16384" width="9.140625" style="17"/>
  </cols>
  <sheetData>
    <row r="1" spans="1:16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 t="s">
        <v>153</v>
      </c>
      <c r="M1" s="25"/>
      <c r="N1" s="25"/>
      <c r="O1" s="25"/>
      <c r="P1" s="25"/>
    </row>
    <row r="2" spans="1:1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 t="s">
        <v>20</v>
      </c>
      <c r="M2" s="25"/>
      <c r="N2" s="25"/>
      <c r="O2" s="25"/>
      <c r="P2" s="25"/>
    </row>
    <row r="3" spans="1:16" ht="14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15" t="s">
        <v>21</v>
      </c>
      <c r="M3" s="215"/>
      <c r="N3" s="215"/>
      <c r="O3" s="215"/>
      <c r="P3" s="215"/>
    </row>
    <row r="4" spans="1:16" s="22" customFormat="1" ht="14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15" t="s">
        <v>292</v>
      </c>
      <c r="M4" s="215"/>
      <c r="N4" s="215"/>
      <c r="O4" s="215"/>
      <c r="P4" s="215"/>
    </row>
    <row r="5" spans="1:16" s="22" customFormat="1" ht="14.2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15" t="s">
        <v>204</v>
      </c>
      <c r="M5" s="215"/>
      <c r="N5" s="215"/>
      <c r="O5" s="215"/>
      <c r="P5" s="215"/>
    </row>
    <row r="6" spans="1:16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20" t="s">
        <v>146</v>
      </c>
      <c r="M6" s="220"/>
      <c r="N6" s="220"/>
      <c r="O6" s="220"/>
      <c r="P6" s="220"/>
    </row>
    <row r="7" spans="1:16" x14ac:dyDescent="0.2">
      <c r="A7" s="226" t="s">
        <v>22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</row>
    <row r="8" spans="1:16" x14ac:dyDescent="0.2">
      <c r="A8" s="226" t="s">
        <v>23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spans="1:16" x14ac:dyDescent="0.2">
      <c r="A9" s="26" t="s">
        <v>18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">
      <c r="A10" s="28" t="s">
        <v>19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9" t="s">
        <v>24</v>
      </c>
    </row>
    <row r="11" spans="1:16" x14ac:dyDescent="0.2">
      <c r="A11" s="227" t="s">
        <v>25</v>
      </c>
      <c r="B11" s="227" t="s">
        <v>26</v>
      </c>
      <c r="C11" s="227" t="s">
        <v>27</v>
      </c>
      <c r="D11" s="217" t="s">
        <v>28</v>
      </c>
      <c r="E11" s="217" t="s">
        <v>5</v>
      </c>
      <c r="F11" s="217"/>
      <c r="G11" s="217"/>
      <c r="H11" s="217"/>
      <c r="I11" s="217"/>
      <c r="J11" s="217" t="s">
        <v>6</v>
      </c>
      <c r="K11" s="217"/>
      <c r="L11" s="217"/>
      <c r="M11" s="217"/>
      <c r="N11" s="217"/>
      <c r="O11" s="217"/>
      <c r="P11" s="218" t="s">
        <v>154</v>
      </c>
    </row>
    <row r="12" spans="1:16" x14ac:dyDescent="0.2">
      <c r="A12" s="217"/>
      <c r="B12" s="217"/>
      <c r="C12" s="217"/>
      <c r="D12" s="217"/>
      <c r="E12" s="218" t="s">
        <v>7</v>
      </c>
      <c r="F12" s="217" t="s">
        <v>155</v>
      </c>
      <c r="G12" s="217" t="s">
        <v>156</v>
      </c>
      <c r="H12" s="217"/>
      <c r="I12" s="217" t="s">
        <v>157</v>
      </c>
      <c r="J12" s="218" t="s">
        <v>7</v>
      </c>
      <c r="K12" s="217" t="s">
        <v>8</v>
      </c>
      <c r="L12" s="217" t="s">
        <v>155</v>
      </c>
      <c r="M12" s="217" t="s">
        <v>156</v>
      </c>
      <c r="N12" s="217"/>
      <c r="O12" s="217" t="s">
        <v>157</v>
      </c>
      <c r="P12" s="217"/>
    </row>
    <row r="13" spans="1:16" x14ac:dyDescent="0.2">
      <c r="A13" s="217"/>
      <c r="B13" s="217"/>
      <c r="C13" s="217"/>
      <c r="D13" s="217"/>
      <c r="E13" s="217"/>
      <c r="F13" s="217"/>
      <c r="G13" s="217" t="s">
        <v>158</v>
      </c>
      <c r="H13" s="217" t="s">
        <v>159</v>
      </c>
      <c r="I13" s="217"/>
      <c r="J13" s="217"/>
      <c r="K13" s="217"/>
      <c r="L13" s="217"/>
      <c r="M13" s="217" t="s">
        <v>158</v>
      </c>
      <c r="N13" s="217" t="s">
        <v>159</v>
      </c>
      <c r="O13" s="217"/>
      <c r="P13" s="217"/>
    </row>
    <row r="14" spans="1:16" ht="44.25" customHeight="1" x14ac:dyDescent="0.2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</row>
    <row r="15" spans="1:16" x14ac:dyDescent="0.2">
      <c r="A15" s="30">
        <v>1</v>
      </c>
      <c r="B15" s="30">
        <v>2</v>
      </c>
      <c r="C15" s="30">
        <v>3</v>
      </c>
      <c r="D15" s="30">
        <v>4</v>
      </c>
      <c r="E15" s="31">
        <v>5</v>
      </c>
      <c r="F15" s="30">
        <v>6</v>
      </c>
      <c r="G15" s="30">
        <v>7</v>
      </c>
      <c r="H15" s="30">
        <v>8</v>
      </c>
      <c r="I15" s="30">
        <v>9</v>
      </c>
      <c r="J15" s="31">
        <v>10</v>
      </c>
      <c r="K15" s="30">
        <v>11</v>
      </c>
      <c r="L15" s="30">
        <v>12</v>
      </c>
      <c r="M15" s="30">
        <v>13</v>
      </c>
      <c r="N15" s="30">
        <v>14</v>
      </c>
      <c r="O15" s="30">
        <v>15</v>
      </c>
      <c r="P15" s="31">
        <v>16</v>
      </c>
    </row>
    <row r="16" spans="1:16" x14ac:dyDescent="0.2">
      <c r="A16" s="50" t="s">
        <v>29</v>
      </c>
      <c r="B16" s="51"/>
      <c r="C16" s="52"/>
      <c r="D16" s="53" t="s">
        <v>30</v>
      </c>
      <c r="E16" s="54"/>
      <c r="F16" s="55"/>
      <c r="G16" s="55"/>
      <c r="H16" s="55"/>
      <c r="I16" s="55"/>
      <c r="J16" s="54"/>
      <c r="K16" s="55"/>
      <c r="L16" s="55"/>
      <c r="M16" s="55"/>
      <c r="N16" s="55"/>
      <c r="O16" s="55"/>
      <c r="P16" s="54"/>
    </row>
    <row r="17" spans="1:20" x14ac:dyDescent="0.2">
      <c r="A17" s="50" t="s">
        <v>31</v>
      </c>
      <c r="B17" s="50" t="s">
        <v>160</v>
      </c>
      <c r="C17" s="56" t="s">
        <v>161</v>
      </c>
      <c r="D17" s="53" t="s">
        <v>30</v>
      </c>
      <c r="E17" s="54">
        <f>E18+E19+E20+E21+E22+E23+E24+E26</f>
        <v>450000</v>
      </c>
      <c r="F17" s="55">
        <f>F18+F19+F20+F21+F22+F23+F24+F26</f>
        <v>450000</v>
      </c>
      <c r="G17" s="52">
        <f>G18+G19+G20</f>
        <v>229510</v>
      </c>
      <c r="H17" s="52">
        <f>H18+H19+H20+H21+H22+H23+H24+H26</f>
        <v>199000</v>
      </c>
      <c r="I17" s="55"/>
      <c r="J17" s="54"/>
      <c r="K17" s="55"/>
      <c r="L17" s="55"/>
      <c r="M17" s="55"/>
      <c r="N17" s="55"/>
      <c r="O17" s="55"/>
      <c r="P17" s="54">
        <f>P18+P19+P20+P21+P22+P23+P24+P26</f>
        <v>450000</v>
      </c>
    </row>
    <row r="18" spans="1:20" s="22" customFormat="1" ht="63.75" x14ac:dyDescent="0.2">
      <c r="A18" s="180" t="s">
        <v>276</v>
      </c>
      <c r="B18" s="180" t="s">
        <v>277</v>
      </c>
      <c r="C18" s="181" t="s">
        <v>161</v>
      </c>
      <c r="D18" s="182" t="s">
        <v>278</v>
      </c>
      <c r="E18" s="58">
        <v>499000</v>
      </c>
      <c r="F18" s="55">
        <v>499000</v>
      </c>
      <c r="G18" s="52">
        <v>245900</v>
      </c>
      <c r="H18" s="52">
        <v>199000</v>
      </c>
      <c r="I18" s="55"/>
      <c r="J18" s="54"/>
      <c r="K18" s="55"/>
      <c r="L18" s="55"/>
      <c r="M18" s="55"/>
      <c r="N18" s="55"/>
      <c r="O18" s="55"/>
      <c r="P18" s="54">
        <v>499000</v>
      </c>
    </row>
    <row r="19" spans="1:20" ht="27.75" customHeight="1" x14ac:dyDescent="0.2">
      <c r="A19" s="50" t="s">
        <v>196</v>
      </c>
      <c r="B19" s="50" t="s">
        <v>32</v>
      </c>
      <c r="C19" s="56" t="s">
        <v>197</v>
      </c>
      <c r="D19" s="57" t="s">
        <v>214</v>
      </c>
      <c r="E19" s="58">
        <v>160000</v>
      </c>
      <c r="F19" s="59">
        <v>160000</v>
      </c>
      <c r="G19" s="52">
        <v>131150</v>
      </c>
      <c r="H19" s="55"/>
      <c r="I19" s="55"/>
      <c r="J19" s="54"/>
      <c r="K19" s="55"/>
      <c r="L19" s="55"/>
      <c r="M19" s="55"/>
      <c r="N19" s="55"/>
      <c r="O19" s="55"/>
      <c r="P19" s="54">
        <v>160000</v>
      </c>
    </row>
    <row r="20" spans="1:20" s="22" customFormat="1" ht="58.5" customHeight="1" x14ac:dyDescent="0.2">
      <c r="A20" s="184" t="s">
        <v>245</v>
      </c>
      <c r="B20" s="185" t="s">
        <v>279</v>
      </c>
      <c r="C20" s="186" t="s">
        <v>280</v>
      </c>
      <c r="D20" s="188" t="s">
        <v>281</v>
      </c>
      <c r="E20" s="58">
        <v>-180000</v>
      </c>
      <c r="F20" s="59">
        <v>-180000</v>
      </c>
      <c r="G20" s="52">
        <v>-147540</v>
      </c>
      <c r="H20" s="55"/>
      <c r="I20" s="55"/>
      <c r="J20" s="54"/>
      <c r="K20" s="55"/>
      <c r="L20" s="55"/>
      <c r="M20" s="55"/>
      <c r="N20" s="55"/>
      <c r="O20" s="55"/>
      <c r="P20" s="54">
        <v>-180000</v>
      </c>
    </row>
    <row r="21" spans="1:20" s="187" customFormat="1" ht="34.5" customHeight="1" x14ac:dyDescent="0.2">
      <c r="A21" s="189" t="s">
        <v>45</v>
      </c>
      <c r="B21" s="190" t="s">
        <v>46</v>
      </c>
      <c r="C21" s="191" t="s">
        <v>47</v>
      </c>
      <c r="D21" s="195" t="s">
        <v>48</v>
      </c>
      <c r="E21" s="58">
        <v>-180000</v>
      </c>
      <c r="F21" s="59">
        <v>-180000</v>
      </c>
      <c r="G21" s="52"/>
      <c r="H21" s="55"/>
      <c r="I21" s="55"/>
      <c r="J21" s="54"/>
      <c r="K21" s="55"/>
      <c r="L21" s="55"/>
      <c r="M21" s="55"/>
      <c r="N21" s="55"/>
      <c r="O21" s="55"/>
      <c r="P21" s="54">
        <v>-180000</v>
      </c>
    </row>
    <row r="22" spans="1:20" s="196" customFormat="1" ht="34.5" customHeight="1" x14ac:dyDescent="0.2">
      <c r="A22" s="199" t="s">
        <v>49</v>
      </c>
      <c r="B22" s="197">
        <v>6030</v>
      </c>
      <c r="C22" s="198">
        <v>620</v>
      </c>
      <c r="D22" s="201" t="s">
        <v>52</v>
      </c>
      <c r="E22" s="58">
        <v>-79000</v>
      </c>
      <c r="F22" s="59">
        <v>-79000</v>
      </c>
      <c r="G22" s="52"/>
      <c r="H22" s="55"/>
      <c r="I22" s="55"/>
      <c r="J22" s="54"/>
      <c r="K22" s="55"/>
      <c r="L22" s="55"/>
      <c r="M22" s="55"/>
      <c r="N22" s="55"/>
      <c r="O22" s="55"/>
      <c r="P22" s="54">
        <v>-79000</v>
      </c>
    </row>
    <row r="23" spans="1:20" s="192" customFormat="1" ht="41.25" customHeight="1" x14ac:dyDescent="0.2">
      <c r="A23" s="200" t="s">
        <v>140</v>
      </c>
      <c r="B23" s="193">
        <v>7461</v>
      </c>
      <c r="C23" s="194">
        <v>456</v>
      </c>
      <c r="D23" s="201" t="s">
        <v>137</v>
      </c>
      <c r="E23" s="58">
        <v>-220000</v>
      </c>
      <c r="F23" s="59">
        <v>-220000</v>
      </c>
      <c r="G23" s="52"/>
      <c r="H23" s="55"/>
      <c r="I23" s="55"/>
      <c r="J23" s="54"/>
      <c r="K23" s="55"/>
      <c r="L23" s="55"/>
      <c r="M23" s="55"/>
      <c r="N23" s="55"/>
      <c r="O23" s="55"/>
      <c r="P23" s="54">
        <v>-220000</v>
      </c>
    </row>
    <row r="24" spans="1:20" ht="25.5" x14ac:dyDescent="0.2">
      <c r="A24" s="60" t="s">
        <v>33</v>
      </c>
      <c r="B24" s="60" t="s">
        <v>34</v>
      </c>
      <c r="C24" s="61" t="s">
        <v>35</v>
      </c>
      <c r="D24" s="57" t="s">
        <v>36</v>
      </c>
      <c r="E24" s="62">
        <v>430000</v>
      </c>
      <c r="F24" s="63">
        <v>430000</v>
      </c>
      <c r="G24" s="64"/>
      <c r="H24" s="64"/>
      <c r="I24" s="65"/>
      <c r="J24" s="66"/>
      <c r="K24" s="65"/>
      <c r="L24" s="65"/>
      <c r="M24" s="65"/>
      <c r="N24" s="65"/>
      <c r="O24" s="65"/>
      <c r="P24" s="62">
        <v>430000</v>
      </c>
    </row>
    <row r="25" spans="1:20" s="22" customFormat="1" ht="38.25" x14ac:dyDescent="0.2">
      <c r="A25" s="60"/>
      <c r="B25" s="60"/>
      <c r="C25" s="61"/>
      <c r="D25" s="67" t="s">
        <v>206</v>
      </c>
      <c r="E25" s="68">
        <v>430000</v>
      </c>
      <c r="F25" s="69">
        <v>430000</v>
      </c>
      <c r="G25" s="64"/>
      <c r="H25" s="64"/>
      <c r="I25" s="65"/>
      <c r="J25" s="66"/>
      <c r="K25" s="65"/>
      <c r="L25" s="65"/>
      <c r="M25" s="65"/>
      <c r="N25" s="65"/>
      <c r="O25" s="65"/>
      <c r="P25" s="62">
        <v>430000</v>
      </c>
    </row>
    <row r="26" spans="1:20" s="213" customFormat="1" ht="38.25" x14ac:dyDescent="0.2">
      <c r="A26" s="60" t="s">
        <v>288</v>
      </c>
      <c r="B26" s="60">
        <v>9800</v>
      </c>
      <c r="C26" s="61" t="s">
        <v>289</v>
      </c>
      <c r="D26" s="214" t="s">
        <v>224</v>
      </c>
      <c r="E26" s="68">
        <v>20000</v>
      </c>
      <c r="F26" s="69">
        <v>20000</v>
      </c>
      <c r="G26" s="64"/>
      <c r="H26" s="64"/>
      <c r="I26" s="65"/>
      <c r="J26" s="66"/>
      <c r="K26" s="65"/>
      <c r="L26" s="65"/>
      <c r="M26" s="65"/>
      <c r="N26" s="65"/>
      <c r="O26" s="65"/>
      <c r="P26" s="62">
        <v>20000</v>
      </c>
    </row>
    <row r="27" spans="1:20" s="22" customFormat="1" ht="25.5" x14ac:dyDescent="0.2">
      <c r="A27" s="50" t="s">
        <v>59</v>
      </c>
      <c r="B27" s="60"/>
      <c r="C27" s="61"/>
      <c r="D27" s="55" t="s">
        <v>198</v>
      </c>
      <c r="E27" s="62">
        <f>E28+E30+E32+E33+E36+E37+E34+E35</f>
        <v>1238994.1200000001</v>
      </c>
      <c r="F27" s="63">
        <f>F28+F30+F32+F33+F36+F37+F34+F35</f>
        <v>1238994.1200000001</v>
      </c>
      <c r="G27" s="64">
        <f>G28+G30+G32+G33+G36+G37</f>
        <v>-1045900</v>
      </c>
      <c r="H27" s="64">
        <f>H28+H30+H32+H33+H36+H37</f>
        <v>2103000</v>
      </c>
      <c r="I27" s="65"/>
      <c r="J27" s="66">
        <f>J28+J30+J32+J33+J34+J35+J36+J37</f>
        <v>193150.13</v>
      </c>
      <c r="K27" s="65">
        <f>K28+K30+K32+K33+K34+K35+K36+K37</f>
        <v>193150.13</v>
      </c>
      <c r="L27" s="65"/>
      <c r="M27" s="65"/>
      <c r="N27" s="65"/>
      <c r="O27" s="65"/>
      <c r="P27" s="62">
        <f>P28+P30+P32+P33+P34+P35+P36+P37</f>
        <v>1432144.25</v>
      </c>
    </row>
    <row r="28" spans="1:20" s="22" customFormat="1" ht="25.5" x14ac:dyDescent="0.2">
      <c r="A28" s="60" t="s">
        <v>60</v>
      </c>
      <c r="B28" s="60">
        <v>1021</v>
      </c>
      <c r="C28" s="61" t="s">
        <v>62</v>
      </c>
      <c r="D28" s="57" t="s">
        <v>63</v>
      </c>
      <c r="E28" s="62">
        <v>373000</v>
      </c>
      <c r="F28" s="63">
        <v>373000</v>
      </c>
      <c r="G28" s="64">
        <v>-295081</v>
      </c>
      <c r="H28" s="64">
        <v>933000</v>
      </c>
      <c r="I28" s="65"/>
      <c r="J28" s="66"/>
      <c r="K28" s="65"/>
      <c r="L28" s="65"/>
      <c r="M28" s="65"/>
      <c r="N28" s="65"/>
      <c r="O28" s="65"/>
      <c r="P28" s="62">
        <v>373000</v>
      </c>
    </row>
    <row r="29" spans="1:20" s="210" customFormat="1" ht="38.25" customHeight="1" x14ac:dyDescent="0.2">
      <c r="A29" s="60"/>
      <c r="B29" s="60"/>
      <c r="C29" s="61"/>
      <c r="D29" s="67" t="s">
        <v>206</v>
      </c>
      <c r="E29" s="62">
        <v>373000</v>
      </c>
      <c r="F29" s="63">
        <v>373000</v>
      </c>
      <c r="G29" s="64"/>
      <c r="H29" s="64">
        <v>373000</v>
      </c>
      <c r="I29" s="65"/>
      <c r="J29" s="66"/>
      <c r="K29" s="65"/>
      <c r="L29" s="65"/>
      <c r="M29" s="65"/>
      <c r="N29" s="65"/>
      <c r="O29" s="65"/>
      <c r="P29" s="62">
        <v>373000</v>
      </c>
    </row>
    <row r="30" spans="1:20" s="18" customFormat="1" ht="17.25" customHeight="1" x14ac:dyDescent="0.2">
      <c r="A30" s="60" t="s">
        <v>164</v>
      </c>
      <c r="B30" s="60" t="s">
        <v>200</v>
      </c>
      <c r="C30" s="61" t="s">
        <v>165</v>
      </c>
      <c r="D30" s="57" t="s">
        <v>166</v>
      </c>
      <c r="E30" s="68">
        <v>170000</v>
      </c>
      <c r="F30" s="69">
        <v>170000</v>
      </c>
      <c r="G30" s="70">
        <v>-106557</v>
      </c>
      <c r="H30" s="70">
        <v>400000</v>
      </c>
      <c r="I30" s="71"/>
      <c r="J30" s="72"/>
      <c r="K30" s="71"/>
      <c r="L30" s="71"/>
      <c r="M30" s="71"/>
      <c r="N30" s="71"/>
      <c r="O30" s="71"/>
      <c r="P30" s="68">
        <v>170000</v>
      </c>
    </row>
    <row r="31" spans="1:20" s="18" customFormat="1" ht="38.25" x14ac:dyDescent="0.2">
      <c r="A31" s="60"/>
      <c r="B31" s="60"/>
      <c r="C31" s="61"/>
      <c r="D31" s="67" t="s">
        <v>206</v>
      </c>
      <c r="E31" s="68">
        <v>170000</v>
      </c>
      <c r="F31" s="69">
        <v>170000</v>
      </c>
      <c r="G31" s="70"/>
      <c r="H31" s="70">
        <v>170000</v>
      </c>
      <c r="I31" s="71"/>
      <c r="J31" s="72"/>
      <c r="K31" s="71"/>
      <c r="L31" s="71"/>
      <c r="M31" s="71"/>
      <c r="N31" s="71"/>
      <c r="O31" s="71"/>
      <c r="P31" s="68">
        <v>170000</v>
      </c>
    </row>
    <row r="32" spans="1:20" s="202" customFormat="1" ht="24.75" customHeight="1" x14ac:dyDescent="0.2">
      <c r="A32" s="203" t="s">
        <v>167</v>
      </c>
      <c r="B32" s="60">
        <v>1070</v>
      </c>
      <c r="C32" s="61" t="s">
        <v>168</v>
      </c>
      <c r="D32" s="204" t="s">
        <v>282</v>
      </c>
      <c r="E32" s="68">
        <v>230000</v>
      </c>
      <c r="F32" s="69">
        <v>230000</v>
      </c>
      <c r="G32" s="70">
        <v>-139344</v>
      </c>
      <c r="H32" s="70">
        <v>400000</v>
      </c>
      <c r="I32" s="71"/>
      <c r="J32" s="72"/>
      <c r="K32" s="71"/>
      <c r="L32" s="71"/>
      <c r="M32" s="71"/>
      <c r="N32" s="71"/>
      <c r="O32" s="71"/>
      <c r="P32" s="68">
        <v>230000</v>
      </c>
      <c r="T32" s="202">
        <v>1070</v>
      </c>
    </row>
    <row r="33" spans="1:16" s="205" customFormat="1" ht="24.75" customHeight="1" x14ac:dyDescent="0.2">
      <c r="A33" s="207" t="s">
        <v>213</v>
      </c>
      <c r="B33" s="60">
        <v>1080</v>
      </c>
      <c r="C33" s="61" t="s">
        <v>168</v>
      </c>
      <c r="D33" s="206" t="s">
        <v>169</v>
      </c>
      <c r="E33" s="68">
        <v>-190000</v>
      </c>
      <c r="F33" s="69">
        <v>-190000</v>
      </c>
      <c r="G33" s="70">
        <v>-459016</v>
      </c>
      <c r="H33" s="70">
        <v>370000</v>
      </c>
      <c r="I33" s="71"/>
      <c r="J33" s="72"/>
      <c r="K33" s="71"/>
      <c r="L33" s="71"/>
      <c r="M33" s="71"/>
      <c r="N33" s="71"/>
      <c r="O33" s="71"/>
      <c r="P33" s="68">
        <v>-190000</v>
      </c>
    </row>
    <row r="34" spans="1:16" s="209" customFormat="1" ht="30.75" customHeight="1" x14ac:dyDescent="0.2">
      <c r="A34" s="212" t="s">
        <v>235</v>
      </c>
      <c r="B34" s="60">
        <v>1061</v>
      </c>
      <c r="C34" s="61" t="s">
        <v>62</v>
      </c>
      <c r="D34" s="214" t="s">
        <v>63</v>
      </c>
      <c r="E34" s="68">
        <v>580000</v>
      </c>
      <c r="F34" s="69">
        <v>580000</v>
      </c>
      <c r="G34" s="70"/>
      <c r="H34" s="70"/>
      <c r="I34" s="71"/>
      <c r="J34" s="72">
        <v>193150.13</v>
      </c>
      <c r="K34" s="71">
        <v>193150.13</v>
      </c>
      <c r="L34" s="71"/>
      <c r="M34" s="71"/>
      <c r="N34" s="71"/>
      <c r="O34" s="71"/>
      <c r="P34" s="68">
        <v>773150.13</v>
      </c>
    </row>
    <row r="35" spans="1:16" s="209" customFormat="1" ht="30.75" customHeight="1" x14ac:dyDescent="0.2">
      <c r="A35" s="212">
        <v>611154</v>
      </c>
      <c r="B35" s="60">
        <v>1154</v>
      </c>
      <c r="C35" s="61"/>
      <c r="D35" s="214"/>
      <c r="E35" s="68">
        <v>131994.12</v>
      </c>
      <c r="F35" s="69">
        <v>131994.12</v>
      </c>
      <c r="G35" s="70"/>
      <c r="H35" s="70"/>
      <c r="I35" s="71"/>
      <c r="J35" s="72"/>
      <c r="K35" s="71"/>
      <c r="L35" s="71"/>
      <c r="M35" s="71"/>
      <c r="N35" s="71"/>
      <c r="O35" s="71"/>
      <c r="P35" s="68">
        <v>131994.12</v>
      </c>
    </row>
    <row r="36" spans="1:16" s="209" customFormat="1" ht="44.25" customHeight="1" x14ac:dyDescent="0.2">
      <c r="A36" s="207" t="s">
        <v>283</v>
      </c>
      <c r="B36" s="60">
        <v>4060</v>
      </c>
      <c r="C36" s="61">
        <v>711994.12</v>
      </c>
      <c r="D36" s="211" t="s">
        <v>284</v>
      </c>
      <c r="E36" s="68">
        <v>-76000</v>
      </c>
      <c r="F36" s="69">
        <v>-76000</v>
      </c>
      <c r="G36" s="70">
        <v>-62295</v>
      </c>
      <c r="H36" s="70"/>
      <c r="I36" s="71"/>
      <c r="J36" s="72"/>
      <c r="K36" s="71"/>
      <c r="L36" s="71"/>
      <c r="M36" s="71"/>
      <c r="N36" s="71"/>
      <c r="O36" s="71"/>
      <c r="P36" s="68">
        <v>-76000</v>
      </c>
    </row>
    <row r="37" spans="1:16" s="18" customFormat="1" ht="29.25" customHeight="1" x14ac:dyDescent="0.2">
      <c r="A37" s="60" t="s">
        <v>64</v>
      </c>
      <c r="B37" s="60">
        <v>4030</v>
      </c>
      <c r="C37" s="61" t="s">
        <v>66</v>
      </c>
      <c r="D37" s="208" t="s">
        <v>67</v>
      </c>
      <c r="E37" s="68">
        <v>20000</v>
      </c>
      <c r="F37" s="69">
        <v>20000</v>
      </c>
      <c r="G37" s="70">
        <v>16393</v>
      </c>
      <c r="H37" s="70"/>
      <c r="I37" s="71"/>
      <c r="J37" s="72"/>
      <c r="K37" s="71"/>
      <c r="L37" s="71"/>
      <c r="M37" s="71"/>
      <c r="N37" s="71"/>
      <c r="O37" s="71"/>
      <c r="P37" s="68">
        <v>20000</v>
      </c>
    </row>
    <row r="38" spans="1:16" ht="25.5" customHeight="1" x14ac:dyDescent="0.2">
      <c r="A38" s="50" t="s">
        <v>171</v>
      </c>
      <c r="B38" s="51"/>
      <c r="C38" s="52"/>
      <c r="D38" s="55" t="s">
        <v>172</v>
      </c>
      <c r="E38" s="54"/>
      <c r="F38" s="55"/>
      <c r="G38" s="55"/>
      <c r="H38" s="55"/>
      <c r="I38" s="55"/>
      <c r="J38" s="54"/>
      <c r="K38" s="55"/>
      <c r="L38" s="55"/>
      <c r="M38" s="55"/>
      <c r="N38" s="55"/>
      <c r="O38" s="55"/>
      <c r="P38" s="58"/>
    </row>
    <row r="39" spans="1:16" ht="25.5" customHeight="1" x14ac:dyDescent="0.2">
      <c r="A39" s="50" t="s">
        <v>173</v>
      </c>
      <c r="B39" s="51"/>
      <c r="C39" s="52"/>
      <c r="D39" s="55" t="s">
        <v>172</v>
      </c>
      <c r="E39" s="54">
        <f>E40+E41</f>
        <v>36000</v>
      </c>
      <c r="F39" s="55">
        <f>F40+F41</f>
        <v>36000</v>
      </c>
      <c r="G39" s="55">
        <f>G40+G41</f>
        <v>0</v>
      </c>
      <c r="H39" s="55">
        <f>H40+H41</f>
        <v>21000</v>
      </c>
      <c r="I39" s="55"/>
      <c r="J39" s="54"/>
      <c r="K39" s="55"/>
      <c r="L39" s="55"/>
      <c r="M39" s="55"/>
      <c r="N39" s="55"/>
      <c r="O39" s="55"/>
      <c r="P39" s="54">
        <v>36000</v>
      </c>
    </row>
    <row r="40" spans="1:16" s="210" customFormat="1" ht="41.25" customHeight="1" x14ac:dyDescent="0.2">
      <c r="A40" s="212" t="s">
        <v>285</v>
      </c>
      <c r="B40" s="51" t="s">
        <v>286</v>
      </c>
      <c r="C40" s="52" t="s">
        <v>287</v>
      </c>
      <c r="D40" s="214" t="s">
        <v>199</v>
      </c>
      <c r="E40" s="54">
        <v>21000</v>
      </c>
      <c r="F40" s="55">
        <v>21000</v>
      </c>
      <c r="G40" s="55"/>
      <c r="H40" s="55">
        <v>21000</v>
      </c>
      <c r="I40" s="55"/>
      <c r="J40" s="54"/>
      <c r="K40" s="55"/>
      <c r="L40" s="55"/>
      <c r="M40" s="55"/>
      <c r="N40" s="55"/>
      <c r="O40" s="55"/>
      <c r="P40" s="54">
        <v>21000</v>
      </c>
    </row>
    <row r="41" spans="1:16" ht="25.5" customHeight="1" x14ac:dyDescent="0.2">
      <c r="A41" s="60" t="s">
        <v>122</v>
      </c>
      <c r="B41" s="60" t="s">
        <v>57</v>
      </c>
      <c r="C41" s="61" t="s">
        <v>32</v>
      </c>
      <c r="D41" s="57" t="s">
        <v>58</v>
      </c>
      <c r="E41" s="66">
        <v>15000</v>
      </c>
      <c r="F41" s="65">
        <v>15000</v>
      </c>
      <c r="G41" s="65"/>
      <c r="H41" s="65"/>
      <c r="I41" s="65"/>
      <c r="J41" s="66"/>
      <c r="K41" s="65"/>
      <c r="L41" s="65"/>
      <c r="M41" s="65"/>
      <c r="N41" s="65"/>
      <c r="O41" s="65"/>
      <c r="P41" s="62">
        <v>15000</v>
      </c>
    </row>
    <row r="42" spans="1:16" s="21" customFormat="1" x14ac:dyDescent="0.2">
      <c r="A42" s="73"/>
      <c r="B42" s="60"/>
      <c r="C42" s="61"/>
      <c r="D42" s="57" t="s">
        <v>194</v>
      </c>
      <c r="E42" s="66"/>
      <c r="F42" s="65"/>
      <c r="G42" s="65"/>
      <c r="H42" s="65"/>
      <c r="I42" s="65"/>
      <c r="J42" s="66"/>
      <c r="K42" s="65"/>
      <c r="L42" s="65"/>
      <c r="M42" s="65"/>
      <c r="N42" s="65"/>
      <c r="O42" s="65"/>
      <c r="P42" s="66"/>
    </row>
    <row r="43" spans="1:16" ht="49.5" customHeight="1" x14ac:dyDescent="0.2">
      <c r="A43" s="25"/>
      <c r="B43" s="60"/>
      <c r="C43" s="61"/>
      <c r="D43" s="183" t="s">
        <v>290</v>
      </c>
      <c r="E43" s="66">
        <v>15000</v>
      </c>
      <c r="F43" s="65">
        <v>15000</v>
      </c>
      <c r="G43" s="65"/>
      <c r="H43" s="65"/>
      <c r="I43" s="65"/>
      <c r="J43" s="66"/>
      <c r="K43" s="65"/>
      <c r="L43" s="65"/>
      <c r="M43" s="65"/>
      <c r="N43" s="65"/>
      <c r="O43" s="65"/>
      <c r="P43" s="66">
        <v>15000</v>
      </c>
    </row>
    <row r="44" spans="1:16" x14ac:dyDescent="0.2">
      <c r="A44" s="60"/>
      <c r="B44" s="60"/>
      <c r="C44" s="61"/>
      <c r="D44" s="57"/>
      <c r="E44" s="66"/>
      <c r="F44" s="65"/>
      <c r="G44" s="65"/>
      <c r="H44" s="65"/>
      <c r="I44" s="65"/>
      <c r="J44" s="66"/>
      <c r="K44" s="65"/>
      <c r="L44" s="65"/>
      <c r="M44" s="65"/>
      <c r="N44" s="65"/>
      <c r="O44" s="65"/>
      <c r="P44" s="66"/>
    </row>
    <row r="45" spans="1:16" x14ac:dyDescent="0.2">
      <c r="A45" s="74" t="s">
        <v>16</v>
      </c>
      <c r="B45" s="74" t="s">
        <v>16</v>
      </c>
      <c r="C45" s="58" t="s">
        <v>16</v>
      </c>
      <c r="D45" s="54" t="s">
        <v>68</v>
      </c>
      <c r="E45" s="54">
        <f>E17+E27+E39</f>
        <v>1724994.12</v>
      </c>
      <c r="F45" s="54"/>
      <c r="G45" s="54"/>
      <c r="H45" s="54"/>
      <c r="I45" s="54"/>
      <c r="J45" s="54">
        <v>193150.13</v>
      </c>
      <c r="K45" s="54"/>
      <c r="L45" s="54"/>
      <c r="M45" s="54"/>
      <c r="N45" s="54"/>
      <c r="O45" s="54"/>
      <c r="P45" s="54">
        <f>P17+P27+P39</f>
        <v>1918144.25</v>
      </c>
    </row>
    <row r="46" spans="1:16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">
      <c r="A47" s="25"/>
      <c r="B47" s="43" t="s">
        <v>17</v>
      </c>
      <c r="C47" s="25"/>
      <c r="D47" s="25"/>
      <c r="E47" s="25"/>
      <c r="F47" s="25"/>
      <c r="G47" s="25"/>
      <c r="H47" s="25"/>
      <c r="I47" s="43" t="s">
        <v>215</v>
      </c>
      <c r="J47" s="25"/>
      <c r="K47" s="25"/>
      <c r="L47" s="25"/>
      <c r="M47" s="25"/>
      <c r="N47" s="25"/>
      <c r="O47" s="25"/>
      <c r="P47" s="25"/>
    </row>
  </sheetData>
  <mergeCells count="26">
    <mergeCell ref="L3:P3"/>
    <mergeCell ref="L4:P4"/>
    <mergeCell ref="L5:P5"/>
    <mergeCell ref="L6:P6"/>
    <mergeCell ref="M12:N12"/>
    <mergeCell ref="O12:O14"/>
    <mergeCell ref="A7:P7"/>
    <mergeCell ref="A8:P8"/>
    <mergeCell ref="A11:A14"/>
    <mergeCell ref="B11:B14"/>
    <mergeCell ref="C11:C14"/>
    <mergeCell ref="D11:D14"/>
    <mergeCell ref="E11:I11"/>
    <mergeCell ref="F12:F14"/>
    <mergeCell ref="G12:H12"/>
    <mergeCell ref="I12:I14"/>
    <mergeCell ref="J11:O11"/>
    <mergeCell ref="P11:P14"/>
    <mergeCell ref="E12:E14"/>
    <mergeCell ref="M13:M14"/>
    <mergeCell ref="N13:N14"/>
    <mergeCell ref="K12:K14"/>
    <mergeCell ref="J12:J14"/>
    <mergeCell ref="L12:L14"/>
    <mergeCell ref="G13:G14"/>
    <mergeCell ref="H13:H14"/>
  </mergeCells>
  <pageMargins left="0.196850393700787" right="0.196850393700787" top="0.39370078740157499" bottom="0.196850393700787" header="0" footer="0"/>
  <pageSetup paperSize="9" scale="57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view="pageLayout" zoomScale="85" zoomScaleNormal="75" zoomScalePageLayoutView="85" workbookViewId="0">
      <selection activeCell="E19" sqref="E19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 t="s">
        <v>69</v>
      </c>
      <c r="N1" s="25"/>
      <c r="O1" s="25"/>
      <c r="P1" s="25"/>
    </row>
    <row r="2" spans="1:1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20</v>
      </c>
      <c r="N2" s="25"/>
      <c r="O2" s="25"/>
      <c r="P2" s="25"/>
    </row>
    <row r="3" spans="1:16" ht="28.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15" t="s">
        <v>21</v>
      </c>
      <c r="N3" s="215"/>
      <c r="O3" s="215"/>
      <c r="P3" s="215"/>
    </row>
    <row r="4" spans="1:16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2">
      <c r="A5" s="226" t="s">
        <v>70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x14ac:dyDescent="0.2">
      <c r="A6" s="226" t="s">
        <v>23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16" x14ac:dyDescent="0.2">
      <c r="A7" s="26" t="s">
        <v>18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13.5" thickBot="1" x14ac:dyDescent="0.25">
      <c r="A8" s="28" t="s">
        <v>19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9" t="s">
        <v>24</v>
      </c>
    </row>
    <row r="9" spans="1:16" ht="13.5" thickBot="1" x14ac:dyDescent="0.25">
      <c r="A9" s="228" t="s">
        <v>25</v>
      </c>
      <c r="B9" s="228" t="s">
        <v>26</v>
      </c>
      <c r="C9" s="228" t="s">
        <v>27</v>
      </c>
      <c r="D9" s="228" t="s">
        <v>71</v>
      </c>
      <c r="E9" s="230" t="s">
        <v>72</v>
      </c>
      <c r="F9" s="233"/>
      <c r="G9" s="233"/>
      <c r="H9" s="231"/>
      <c r="I9" s="230" t="s">
        <v>73</v>
      </c>
      <c r="J9" s="233"/>
      <c r="K9" s="233"/>
      <c r="L9" s="231"/>
      <c r="M9" s="230" t="s">
        <v>74</v>
      </c>
      <c r="N9" s="233"/>
      <c r="O9" s="233"/>
      <c r="P9" s="231"/>
    </row>
    <row r="10" spans="1:16" ht="13.5" thickBot="1" x14ac:dyDescent="0.25">
      <c r="A10" s="232"/>
      <c r="B10" s="232"/>
      <c r="C10" s="232"/>
      <c r="D10" s="232"/>
      <c r="E10" s="228" t="s">
        <v>75</v>
      </c>
      <c r="F10" s="230" t="s">
        <v>76</v>
      </c>
      <c r="G10" s="231"/>
      <c r="H10" s="228" t="s">
        <v>77</v>
      </c>
      <c r="I10" s="228" t="s">
        <v>75</v>
      </c>
      <c r="J10" s="230" t="s">
        <v>76</v>
      </c>
      <c r="K10" s="231"/>
      <c r="L10" s="228" t="s">
        <v>77</v>
      </c>
      <c r="M10" s="228" t="s">
        <v>75</v>
      </c>
      <c r="N10" s="230" t="s">
        <v>76</v>
      </c>
      <c r="O10" s="231"/>
      <c r="P10" s="228" t="s">
        <v>77</v>
      </c>
    </row>
    <row r="11" spans="1:16" ht="85.5" customHeight="1" thickBot="1" x14ac:dyDescent="0.25">
      <c r="A11" s="229"/>
      <c r="B11" s="229"/>
      <c r="C11" s="229"/>
      <c r="D11" s="229"/>
      <c r="E11" s="229"/>
      <c r="F11" s="75" t="s">
        <v>7</v>
      </c>
      <c r="G11" s="75" t="s">
        <v>8</v>
      </c>
      <c r="H11" s="229"/>
      <c r="I11" s="229"/>
      <c r="J11" s="75" t="s">
        <v>7</v>
      </c>
      <c r="K11" s="75" t="s">
        <v>8</v>
      </c>
      <c r="L11" s="229"/>
      <c r="M11" s="229"/>
      <c r="N11" s="75" t="s">
        <v>7</v>
      </c>
      <c r="O11" s="75" t="s">
        <v>8</v>
      </c>
      <c r="P11" s="229"/>
    </row>
    <row r="12" spans="1:16" ht="13.5" thickBot="1" x14ac:dyDescent="0.25">
      <c r="A12" s="76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  <c r="G12" s="77">
        <v>7</v>
      </c>
      <c r="H12" s="77">
        <v>8</v>
      </c>
      <c r="I12" s="77">
        <v>9</v>
      </c>
      <c r="J12" s="77">
        <v>10</v>
      </c>
      <c r="K12" s="77">
        <v>11</v>
      </c>
      <c r="L12" s="77">
        <v>12</v>
      </c>
      <c r="M12" s="77">
        <v>13</v>
      </c>
      <c r="N12" s="77">
        <v>14</v>
      </c>
      <c r="O12" s="77">
        <v>15</v>
      </c>
      <c r="P12" s="77">
        <v>16</v>
      </c>
    </row>
    <row r="13" spans="1:16" ht="13.5" thickBot="1" x14ac:dyDescent="0.25">
      <c r="A13" s="76" t="s">
        <v>78</v>
      </c>
      <c r="B13" s="77" t="s">
        <v>78</v>
      </c>
      <c r="C13" s="77" t="s">
        <v>78</v>
      </c>
      <c r="D13" s="77" t="s">
        <v>78</v>
      </c>
      <c r="E13" s="77" t="s">
        <v>78</v>
      </c>
      <c r="F13" s="77" t="s">
        <v>78</v>
      </c>
      <c r="G13" s="77" t="s">
        <v>78</v>
      </c>
      <c r="H13" s="77" t="s">
        <v>78</v>
      </c>
      <c r="I13" s="77" t="s">
        <v>78</v>
      </c>
      <c r="J13" s="77" t="s">
        <v>78</v>
      </c>
      <c r="K13" s="77" t="s">
        <v>78</v>
      </c>
      <c r="L13" s="77" t="s">
        <v>78</v>
      </c>
      <c r="M13" s="77" t="s">
        <v>78</v>
      </c>
      <c r="N13" s="77" t="s">
        <v>78</v>
      </c>
      <c r="O13" s="77" t="s">
        <v>78</v>
      </c>
      <c r="P13" s="77" t="s">
        <v>78</v>
      </c>
    </row>
    <row r="14" spans="1:16" ht="13.5" thickBot="1" x14ac:dyDescent="0.25">
      <c r="A14" s="76" t="s">
        <v>79</v>
      </c>
      <c r="B14" s="77" t="s">
        <v>79</v>
      </c>
      <c r="C14" s="77" t="s">
        <v>79</v>
      </c>
      <c r="D14" s="78" t="s">
        <v>68</v>
      </c>
      <c r="E14" s="77" t="s">
        <v>78</v>
      </c>
      <c r="F14" s="77" t="s">
        <v>78</v>
      </c>
      <c r="G14" s="77" t="s">
        <v>78</v>
      </c>
      <c r="H14" s="77" t="s">
        <v>78</v>
      </c>
      <c r="I14" s="77" t="s">
        <v>78</v>
      </c>
      <c r="J14" s="77" t="s">
        <v>78</v>
      </c>
      <c r="K14" s="77" t="s">
        <v>78</v>
      </c>
      <c r="L14" s="77" t="s">
        <v>78</v>
      </c>
      <c r="M14" s="77" t="s">
        <v>78</v>
      </c>
      <c r="N14" s="77" t="s">
        <v>78</v>
      </c>
      <c r="O14" s="77" t="s">
        <v>78</v>
      </c>
      <c r="P14" s="77" t="s">
        <v>78</v>
      </c>
    </row>
    <row r="15" spans="1:16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2">
      <c r="A17" s="25"/>
      <c r="B17" s="43" t="s">
        <v>17</v>
      </c>
      <c r="C17" s="25"/>
      <c r="D17" s="25"/>
      <c r="E17" s="25"/>
      <c r="F17" s="25"/>
      <c r="G17" s="25"/>
      <c r="H17" s="25"/>
      <c r="I17" s="43" t="s">
        <v>215</v>
      </c>
      <c r="J17" s="25"/>
      <c r="K17" s="25"/>
      <c r="L17" s="25"/>
      <c r="M17" s="25"/>
      <c r="N17" s="25"/>
      <c r="O17" s="25"/>
      <c r="P17" s="25"/>
    </row>
  </sheetData>
  <mergeCells count="19"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  <mergeCell ref="H10:H11"/>
    <mergeCell ref="I10:I11"/>
    <mergeCell ref="J10:K10"/>
    <mergeCell ref="L10:L11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view="pageLayout" topLeftCell="A19" zoomScaleNormal="85" workbookViewId="0">
      <selection activeCell="D5" sqref="D5:E5"/>
    </sheetView>
  </sheetViews>
  <sheetFormatPr defaultRowHeight="12.75" x14ac:dyDescent="0.2"/>
  <cols>
    <col min="1" max="2" width="20.7109375" customWidth="1"/>
    <col min="3" max="3" width="61.85546875" customWidth="1"/>
    <col min="4" max="4" width="40.28515625" style="15" customWidth="1"/>
    <col min="5" max="5" width="20.7109375" customWidth="1"/>
  </cols>
  <sheetData>
    <row r="1" spans="1:5" x14ac:dyDescent="0.2">
      <c r="A1" s="44"/>
      <c r="B1" s="25"/>
      <c r="C1" s="44"/>
      <c r="D1" s="44" t="s">
        <v>89</v>
      </c>
      <c r="E1" s="44"/>
    </row>
    <row r="2" spans="1:5" s="15" customFormat="1" x14ac:dyDescent="0.2">
      <c r="A2" s="44"/>
      <c r="B2" s="25"/>
      <c r="C2" s="29"/>
      <c r="D2" s="220" t="s">
        <v>20</v>
      </c>
      <c r="E2" s="220"/>
    </row>
    <row r="3" spans="1:5" s="15" customFormat="1" x14ac:dyDescent="0.2">
      <c r="A3" s="44"/>
      <c r="B3" s="25"/>
      <c r="C3" s="29"/>
      <c r="D3" s="220" t="s">
        <v>149</v>
      </c>
      <c r="E3" s="220"/>
    </row>
    <row r="4" spans="1:5" s="15" customFormat="1" x14ac:dyDescent="0.2">
      <c r="A4" s="25"/>
      <c r="B4" s="25"/>
      <c r="C4" s="79"/>
      <c r="D4" s="215" t="s">
        <v>291</v>
      </c>
      <c r="E4" s="215"/>
    </row>
    <row r="5" spans="1:5" s="15" customFormat="1" x14ac:dyDescent="0.2">
      <c r="A5" s="25"/>
      <c r="B5" s="25"/>
      <c r="C5" s="44"/>
      <c r="D5" s="220" t="s">
        <v>148</v>
      </c>
      <c r="E5" s="220"/>
    </row>
    <row r="6" spans="1:5" s="15" customFormat="1" x14ac:dyDescent="0.2">
      <c r="A6" s="25"/>
      <c r="B6" s="25"/>
      <c r="C6" s="29"/>
      <c r="D6" s="220" t="s">
        <v>149</v>
      </c>
      <c r="E6" s="220"/>
    </row>
    <row r="7" spans="1:5" x14ac:dyDescent="0.2">
      <c r="A7" s="226" t="s">
        <v>90</v>
      </c>
      <c r="B7" s="225"/>
      <c r="C7" s="225"/>
      <c r="D7" s="225"/>
      <c r="E7" s="225"/>
    </row>
    <row r="8" spans="1:5" x14ac:dyDescent="0.2">
      <c r="A8" s="250" t="s">
        <v>18</v>
      </c>
      <c r="B8" s="220"/>
      <c r="C8" s="220"/>
      <c r="D8" s="220"/>
      <c r="E8" s="220"/>
    </row>
    <row r="9" spans="1:5" x14ac:dyDescent="0.2">
      <c r="A9" s="220" t="s">
        <v>19</v>
      </c>
      <c r="B9" s="220"/>
      <c r="C9" s="220"/>
      <c r="D9" s="220"/>
      <c r="E9" s="220"/>
    </row>
    <row r="10" spans="1:5" ht="15" x14ac:dyDescent="0.25">
      <c r="A10" s="80" t="s">
        <v>91</v>
      </c>
      <c r="B10" s="25"/>
      <c r="C10" s="25"/>
      <c r="D10" s="25"/>
      <c r="E10" s="25"/>
    </row>
    <row r="11" spans="1:5" x14ac:dyDescent="0.2">
      <c r="A11" s="25"/>
      <c r="B11" s="25"/>
      <c r="C11" s="25"/>
      <c r="D11" s="25"/>
      <c r="E11" s="29" t="s">
        <v>1</v>
      </c>
    </row>
    <row r="12" spans="1:5" ht="38.25" customHeight="1" x14ac:dyDescent="0.2">
      <c r="A12" s="81" t="s">
        <v>92</v>
      </c>
      <c r="B12" s="242" t="s">
        <v>93</v>
      </c>
      <c r="C12" s="251"/>
      <c r="D12" s="243"/>
      <c r="E12" s="82" t="s">
        <v>4</v>
      </c>
    </row>
    <row r="13" spans="1:5" x14ac:dyDescent="0.2">
      <c r="A13" s="83">
        <v>1</v>
      </c>
      <c r="B13" s="242">
        <v>2</v>
      </c>
      <c r="C13" s="251"/>
      <c r="D13" s="243"/>
      <c r="E13" s="84">
        <v>3</v>
      </c>
    </row>
    <row r="14" spans="1:5" x14ac:dyDescent="0.2">
      <c r="A14" s="235" t="s">
        <v>94</v>
      </c>
      <c r="B14" s="235"/>
      <c r="C14" s="235"/>
      <c r="D14" s="235"/>
      <c r="E14" s="235"/>
    </row>
    <row r="15" spans="1:5" x14ac:dyDescent="0.2">
      <c r="A15" s="85" t="s">
        <v>95</v>
      </c>
      <c r="B15" s="86" t="s">
        <v>9</v>
      </c>
      <c r="C15" s="87"/>
      <c r="D15" s="87"/>
      <c r="E15" s="88">
        <v>1598200</v>
      </c>
    </row>
    <row r="16" spans="1:5" x14ac:dyDescent="0.2">
      <c r="A16" s="89" t="s">
        <v>18</v>
      </c>
      <c r="B16" s="90" t="s">
        <v>96</v>
      </c>
      <c r="C16" s="91"/>
      <c r="D16" s="91"/>
      <c r="E16" s="92">
        <v>1598200</v>
      </c>
    </row>
    <row r="17" spans="1:5" x14ac:dyDescent="0.2">
      <c r="A17" s="85" t="s">
        <v>97</v>
      </c>
      <c r="B17" s="86" t="s">
        <v>10</v>
      </c>
      <c r="C17" s="87"/>
      <c r="D17" s="87"/>
      <c r="E17" s="88">
        <v>32468900</v>
      </c>
    </row>
    <row r="18" spans="1:5" x14ac:dyDescent="0.2">
      <c r="A18" s="89" t="s">
        <v>18</v>
      </c>
      <c r="B18" s="90" t="s">
        <v>96</v>
      </c>
      <c r="C18" s="91"/>
      <c r="D18" s="91"/>
      <c r="E18" s="92">
        <v>32468900</v>
      </c>
    </row>
    <row r="19" spans="1:5" s="22" customFormat="1" ht="25.5" x14ac:dyDescent="0.2">
      <c r="A19" s="131">
        <v>41035500</v>
      </c>
      <c r="B19" s="86" t="s">
        <v>218</v>
      </c>
      <c r="C19" s="87"/>
      <c r="D19" s="87"/>
      <c r="E19" s="88">
        <v>1498004</v>
      </c>
    </row>
    <row r="20" spans="1:5" s="22" customFormat="1" x14ac:dyDescent="0.2">
      <c r="A20" s="132" t="s">
        <v>18</v>
      </c>
      <c r="B20" s="90" t="s">
        <v>96</v>
      </c>
      <c r="C20" s="91"/>
      <c r="D20" s="91"/>
      <c r="E20" s="92">
        <v>1498004</v>
      </c>
    </row>
    <row r="21" spans="1:5" ht="25.5" x14ac:dyDescent="0.2">
      <c r="A21" s="85" t="s">
        <v>98</v>
      </c>
      <c r="B21" s="86" t="s">
        <v>11</v>
      </c>
      <c r="C21" s="87"/>
      <c r="D21" s="87"/>
      <c r="E21" s="88">
        <v>1154100</v>
      </c>
    </row>
    <row r="22" spans="1:5" x14ac:dyDescent="0.2">
      <c r="A22" s="89" t="s">
        <v>18</v>
      </c>
      <c r="B22" s="90" t="s">
        <v>96</v>
      </c>
      <c r="C22" s="91"/>
      <c r="D22" s="91"/>
      <c r="E22" s="92">
        <v>1154100</v>
      </c>
    </row>
    <row r="23" spans="1:5" x14ac:dyDescent="0.2">
      <c r="A23" s="85" t="s">
        <v>99</v>
      </c>
      <c r="B23" s="86" t="s">
        <v>12</v>
      </c>
      <c r="C23" s="87"/>
      <c r="D23" s="87"/>
      <c r="E23" s="88">
        <v>874030</v>
      </c>
    </row>
    <row r="24" spans="1:5" x14ac:dyDescent="0.2">
      <c r="A24" s="89" t="s">
        <v>18</v>
      </c>
      <c r="B24" s="90" t="s">
        <v>96</v>
      </c>
      <c r="C24" s="91"/>
      <c r="D24" s="91"/>
      <c r="E24" s="92">
        <v>874030</v>
      </c>
    </row>
    <row r="25" spans="1:5" ht="25.5" x14ac:dyDescent="0.2">
      <c r="A25" s="85" t="s">
        <v>100</v>
      </c>
      <c r="B25" s="86" t="s">
        <v>13</v>
      </c>
      <c r="C25" s="87"/>
      <c r="D25" s="87"/>
      <c r="E25" s="88">
        <v>222415</v>
      </c>
    </row>
    <row r="26" spans="1:5" x14ac:dyDescent="0.2">
      <c r="A26" s="89" t="s">
        <v>18</v>
      </c>
      <c r="B26" s="90" t="s">
        <v>96</v>
      </c>
      <c r="C26" s="91"/>
      <c r="D26" s="91"/>
      <c r="E26" s="92">
        <v>222415</v>
      </c>
    </row>
    <row r="27" spans="1:5" s="22" customFormat="1" ht="25.5" x14ac:dyDescent="0.2">
      <c r="A27" s="130">
        <v>41051400</v>
      </c>
      <c r="B27" s="86" t="s">
        <v>216</v>
      </c>
      <c r="C27" s="87"/>
      <c r="D27" s="87"/>
      <c r="E27" s="88">
        <v>422000</v>
      </c>
    </row>
    <row r="28" spans="1:5" s="22" customFormat="1" x14ac:dyDescent="0.2">
      <c r="A28" s="93" t="s">
        <v>18</v>
      </c>
      <c r="B28" s="94" t="s">
        <v>96</v>
      </c>
      <c r="C28" s="95"/>
      <c r="D28" s="95"/>
      <c r="E28" s="96">
        <v>422000</v>
      </c>
    </row>
    <row r="29" spans="1:5" s="22" customFormat="1" x14ac:dyDescent="0.2">
      <c r="A29" s="131">
        <v>41053900</v>
      </c>
      <c r="B29" s="86" t="s">
        <v>58</v>
      </c>
      <c r="C29" s="87"/>
      <c r="D29" s="87"/>
      <c r="E29" s="136">
        <v>13880.37</v>
      </c>
    </row>
    <row r="30" spans="1:5" s="22" customFormat="1" x14ac:dyDescent="0.2">
      <c r="A30" s="93" t="s">
        <v>18</v>
      </c>
      <c r="B30" s="94" t="s">
        <v>96</v>
      </c>
      <c r="C30" s="95"/>
      <c r="D30" s="95"/>
      <c r="E30" s="137">
        <v>13880.37</v>
      </c>
    </row>
    <row r="31" spans="1:5" ht="25.5" x14ac:dyDescent="0.2">
      <c r="A31" s="85">
        <v>41055000</v>
      </c>
      <c r="B31" s="86" t="s">
        <v>219</v>
      </c>
      <c r="C31" s="87"/>
      <c r="D31" s="87"/>
      <c r="E31" s="88">
        <v>575400</v>
      </c>
    </row>
    <row r="32" spans="1:5" x14ac:dyDescent="0.2">
      <c r="A32" s="93" t="s">
        <v>18</v>
      </c>
      <c r="B32" s="94" t="s">
        <v>96</v>
      </c>
      <c r="C32" s="95"/>
      <c r="D32" s="95"/>
      <c r="E32" s="96">
        <v>575400</v>
      </c>
    </row>
    <row r="33" spans="1:5" x14ac:dyDescent="0.2">
      <c r="A33" s="235" t="s">
        <v>102</v>
      </c>
      <c r="B33" s="235"/>
      <c r="C33" s="235"/>
      <c r="D33" s="235"/>
      <c r="E33" s="235"/>
    </row>
    <row r="34" spans="1:5" x14ac:dyDescent="0.2">
      <c r="A34" s="168" t="s">
        <v>95</v>
      </c>
      <c r="B34" s="169" t="s">
        <v>9</v>
      </c>
      <c r="C34" s="166"/>
      <c r="D34" s="166"/>
      <c r="E34" s="88">
        <v>0</v>
      </c>
    </row>
    <row r="35" spans="1:5" x14ac:dyDescent="0.2">
      <c r="A35" s="170" t="s">
        <v>18</v>
      </c>
      <c r="B35" s="171" t="s">
        <v>96</v>
      </c>
      <c r="C35" s="167"/>
      <c r="D35" s="167"/>
      <c r="E35" s="92">
        <v>0</v>
      </c>
    </row>
    <row r="36" spans="1:5" x14ac:dyDescent="0.2">
      <c r="A36" s="168" t="s">
        <v>97</v>
      </c>
      <c r="B36" s="169" t="s">
        <v>10</v>
      </c>
      <c r="C36" s="166"/>
      <c r="D36" s="166"/>
      <c r="E36" s="88">
        <v>0</v>
      </c>
    </row>
    <row r="37" spans="1:5" x14ac:dyDescent="0.2">
      <c r="A37" s="170" t="s">
        <v>18</v>
      </c>
      <c r="B37" s="171" t="s">
        <v>96</v>
      </c>
      <c r="C37" s="167"/>
      <c r="D37" s="167"/>
      <c r="E37" s="92">
        <v>0</v>
      </c>
    </row>
    <row r="38" spans="1:5" ht="25.5" x14ac:dyDescent="0.2">
      <c r="A38" s="168" t="s">
        <v>98</v>
      </c>
      <c r="B38" s="169" t="s">
        <v>11</v>
      </c>
      <c r="C38" s="166"/>
      <c r="D38" s="166"/>
      <c r="E38" s="88">
        <v>0</v>
      </c>
    </row>
    <row r="39" spans="1:5" x14ac:dyDescent="0.2">
      <c r="A39" s="170" t="s">
        <v>18</v>
      </c>
      <c r="B39" s="171" t="s">
        <v>96</v>
      </c>
      <c r="C39" s="167"/>
      <c r="D39" s="167"/>
      <c r="E39" s="92">
        <v>0</v>
      </c>
    </row>
    <row r="40" spans="1:5" x14ac:dyDescent="0.2">
      <c r="A40" s="168" t="s">
        <v>99</v>
      </c>
      <c r="B40" s="169" t="s">
        <v>12</v>
      </c>
      <c r="C40" s="166"/>
      <c r="D40" s="166"/>
      <c r="E40" s="88">
        <v>0</v>
      </c>
    </row>
    <row r="41" spans="1:5" x14ac:dyDescent="0.2">
      <c r="A41" s="170" t="s">
        <v>18</v>
      </c>
      <c r="B41" s="171" t="s">
        <v>96</v>
      </c>
      <c r="C41" s="167"/>
      <c r="D41" s="167"/>
      <c r="E41" s="92">
        <v>0</v>
      </c>
    </row>
    <row r="42" spans="1:5" ht="25.5" x14ac:dyDescent="0.2">
      <c r="A42" s="168" t="s">
        <v>100</v>
      </c>
      <c r="B42" s="169" t="s">
        <v>13</v>
      </c>
      <c r="C42" s="166"/>
      <c r="D42" s="166"/>
      <c r="E42" s="88">
        <v>0</v>
      </c>
    </row>
    <row r="43" spans="1:5" x14ac:dyDescent="0.2">
      <c r="A43" s="170" t="s">
        <v>18</v>
      </c>
      <c r="B43" s="171" t="s">
        <v>96</v>
      </c>
      <c r="C43" s="167"/>
      <c r="D43" s="167"/>
      <c r="E43" s="92">
        <v>0</v>
      </c>
    </row>
    <row r="44" spans="1:5" x14ac:dyDescent="0.2">
      <c r="A44" s="168" t="s">
        <v>101</v>
      </c>
      <c r="B44" s="169" t="s">
        <v>14</v>
      </c>
      <c r="C44" s="166"/>
      <c r="D44" s="166"/>
      <c r="E44" s="88">
        <v>0</v>
      </c>
    </row>
    <row r="45" spans="1:5" x14ac:dyDescent="0.2">
      <c r="A45" s="170" t="s">
        <v>18</v>
      </c>
      <c r="B45" s="171" t="s">
        <v>96</v>
      </c>
      <c r="C45" s="167"/>
      <c r="D45" s="167"/>
      <c r="E45" s="92">
        <v>0</v>
      </c>
    </row>
    <row r="46" spans="1:5" x14ac:dyDescent="0.2">
      <c r="A46" s="97" t="s">
        <v>16</v>
      </c>
      <c r="B46" s="237" t="s">
        <v>103</v>
      </c>
      <c r="C46" s="238"/>
      <c r="D46" s="239"/>
      <c r="E46" s="138">
        <f>E47</f>
        <v>38826929.369999997</v>
      </c>
    </row>
    <row r="47" spans="1:5" x14ac:dyDescent="0.2">
      <c r="A47" s="97" t="s">
        <v>16</v>
      </c>
      <c r="B47" s="237" t="s">
        <v>75</v>
      </c>
      <c r="C47" s="238"/>
      <c r="D47" s="239"/>
      <c r="E47" s="138">
        <f>E16+E18+E22+E24+E26+E32+E28+E20+E30</f>
        <v>38826929.369999997</v>
      </c>
    </row>
    <row r="48" spans="1:5" x14ac:dyDescent="0.2">
      <c r="A48" s="97" t="s">
        <v>16</v>
      </c>
      <c r="B48" s="237" t="s">
        <v>76</v>
      </c>
      <c r="C48" s="238"/>
      <c r="D48" s="239"/>
      <c r="E48" s="98">
        <v>0</v>
      </c>
    </row>
    <row r="49" spans="1:5" x14ac:dyDescent="0.2">
      <c r="A49" s="25"/>
      <c r="B49" s="25"/>
      <c r="C49" s="25"/>
      <c r="D49" s="25"/>
      <c r="E49" s="25"/>
    </row>
    <row r="50" spans="1:5" ht="22.15" customHeight="1" x14ac:dyDescent="0.25">
      <c r="A50" s="80" t="s">
        <v>104</v>
      </c>
      <c r="B50" s="25"/>
      <c r="C50" s="25"/>
      <c r="D50" s="25"/>
      <c r="E50" s="29" t="s">
        <v>1</v>
      </c>
    </row>
    <row r="51" spans="1:5" ht="51" x14ac:dyDescent="0.2">
      <c r="A51" s="99" t="s">
        <v>105</v>
      </c>
      <c r="B51" s="99" t="s">
        <v>106</v>
      </c>
      <c r="C51" s="240" t="s">
        <v>107</v>
      </c>
      <c r="D51" s="241"/>
      <c r="E51" s="99" t="s">
        <v>4</v>
      </c>
    </row>
    <row r="52" spans="1:5" x14ac:dyDescent="0.2">
      <c r="A52" s="100">
        <v>1</v>
      </c>
      <c r="B52" s="100">
        <v>2</v>
      </c>
      <c r="C52" s="242">
        <v>3</v>
      </c>
      <c r="D52" s="243"/>
      <c r="E52" s="100">
        <v>4</v>
      </c>
    </row>
    <row r="53" spans="1:5" x14ac:dyDescent="0.2">
      <c r="A53" s="236" t="s">
        <v>94</v>
      </c>
      <c r="B53" s="236"/>
      <c r="C53" s="236"/>
      <c r="D53" s="236"/>
      <c r="E53" s="236"/>
    </row>
    <row r="54" spans="1:5" x14ac:dyDescent="0.2">
      <c r="A54" s="101"/>
      <c r="B54" s="101"/>
      <c r="C54" s="252" t="s">
        <v>58</v>
      </c>
      <c r="D54" s="253"/>
      <c r="E54" s="102">
        <f>E55+E57+E59+E61</f>
        <v>122000</v>
      </c>
    </row>
    <row r="55" spans="1:5" s="13" customFormat="1" x14ac:dyDescent="0.2">
      <c r="A55" s="103">
        <v>3719800</v>
      </c>
      <c r="B55" s="103">
        <v>9800</v>
      </c>
      <c r="C55" s="244" t="s">
        <v>269</v>
      </c>
      <c r="D55" s="245"/>
      <c r="E55" s="104">
        <v>30000</v>
      </c>
    </row>
    <row r="56" spans="1:5" s="22" customFormat="1" ht="26.25" customHeight="1" x14ac:dyDescent="0.2">
      <c r="A56" s="103"/>
      <c r="B56" s="103"/>
      <c r="C56" s="244" t="s">
        <v>221</v>
      </c>
      <c r="D56" s="245"/>
      <c r="E56" s="104">
        <v>30000</v>
      </c>
    </row>
    <row r="57" spans="1:5" s="19" customFormat="1" x14ac:dyDescent="0.2">
      <c r="A57" s="103">
        <v>3719770</v>
      </c>
      <c r="B57" s="103">
        <v>9770</v>
      </c>
      <c r="C57" s="244" t="s">
        <v>273</v>
      </c>
      <c r="D57" s="245"/>
      <c r="E57" s="104">
        <v>20000</v>
      </c>
    </row>
    <row r="58" spans="1:5" s="22" customFormat="1" x14ac:dyDescent="0.2">
      <c r="A58" s="103"/>
      <c r="B58" s="103"/>
      <c r="C58" s="244" t="s">
        <v>270</v>
      </c>
      <c r="D58" s="245"/>
      <c r="E58" s="104"/>
    </row>
    <row r="59" spans="1:5" s="7" customFormat="1" x14ac:dyDescent="0.2">
      <c r="A59" s="103">
        <v>3719770</v>
      </c>
      <c r="B59" s="105">
        <v>9770</v>
      </c>
      <c r="C59" s="106" t="s">
        <v>272</v>
      </c>
      <c r="D59" s="106"/>
      <c r="E59" s="104">
        <v>45000</v>
      </c>
    </row>
    <row r="60" spans="1:5" s="22" customFormat="1" x14ac:dyDescent="0.2">
      <c r="A60" s="103"/>
      <c r="B60" s="105"/>
      <c r="C60" s="244" t="s">
        <v>271</v>
      </c>
      <c r="D60" s="245"/>
      <c r="E60" s="104"/>
    </row>
    <row r="61" spans="1:5" s="21" customFormat="1" ht="26.25" customHeight="1" x14ac:dyDescent="0.2">
      <c r="A61" s="103">
        <v>3719770</v>
      </c>
      <c r="B61" s="105">
        <v>9770</v>
      </c>
      <c r="C61" s="246" t="s">
        <v>217</v>
      </c>
      <c r="D61" s="247"/>
      <c r="E61" s="104">
        <v>27000</v>
      </c>
    </row>
    <row r="62" spans="1:5" ht="12.75" customHeight="1" x14ac:dyDescent="0.2">
      <c r="A62" s="236" t="s">
        <v>102</v>
      </c>
      <c r="B62" s="236"/>
      <c r="C62" s="236"/>
      <c r="D62" s="236"/>
      <c r="E62" s="236"/>
    </row>
    <row r="63" spans="1:5" s="22" customFormat="1" ht="12.75" customHeight="1" x14ac:dyDescent="0.25">
      <c r="A63" s="165"/>
      <c r="B63" s="165"/>
      <c r="C63" s="175" t="s">
        <v>275</v>
      </c>
      <c r="D63" s="173"/>
      <c r="E63" s="176">
        <v>176255</v>
      </c>
    </row>
    <row r="64" spans="1:5" s="22" customFormat="1" ht="12.75" customHeight="1" x14ac:dyDescent="0.2">
      <c r="A64" s="165"/>
      <c r="B64" s="165"/>
      <c r="C64" s="172" t="s">
        <v>274</v>
      </c>
      <c r="D64" s="173"/>
      <c r="E64" s="174">
        <v>100000</v>
      </c>
    </row>
    <row r="65" spans="1:5" s="8" customFormat="1" x14ac:dyDescent="0.2">
      <c r="A65" s="107">
        <v>3719740</v>
      </c>
      <c r="B65" s="107">
        <v>9740</v>
      </c>
      <c r="C65" s="244" t="s">
        <v>130</v>
      </c>
      <c r="D65" s="245"/>
      <c r="E65" s="108"/>
    </row>
    <row r="66" spans="1:5" s="16" customFormat="1" x14ac:dyDescent="0.2">
      <c r="A66" s="107"/>
      <c r="B66" s="107"/>
      <c r="C66" s="248" t="s">
        <v>150</v>
      </c>
      <c r="D66" s="249"/>
      <c r="E66" s="108">
        <v>100000</v>
      </c>
    </row>
    <row r="67" spans="1:5" s="22" customFormat="1" x14ac:dyDescent="0.2">
      <c r="A67" s="103">
        <v>3719770</v>
      </c>
      <c r="B67" s="103">
        <v>9770</v>
      </c>
      <c r="C67" s="248" t="s">
        <v>195</v>
      </c>
      <c r="D67" s="249"/>
      <c r="E67" s="108">
        <v>76255</v>
      </c>
    </row>
    <row r="68" spans="1:5" s="22" customFormat="1" ht="39.75" customHeight="1" x14ac:dyDescent="0.2">
      <c r="A68" s="103"/>
      <c r="B68" s="105"/>
      <c r="C68" s="246" t="s">
        <v>268</v>
      </c>
      <c r="D68" s="247"/>
      <c r="E68" s="108">
        <v>76255</v>
      </c>
    </row>
    <row r="69" spans="1:5" x14ac:dyDescent="0.2">
      <c r="A69" s="109" t="s">
        <v>16</v>
      </c>
      <c r="B69" s="109" t="s">
        <v>16</v>
      </c>
      <c r="C69" s="237" t="s">
        <v>103</v>
      </c>
      <c r="D69" s="239"/>
      <c r="E69" s="110">
        <f>E54+E63</f>
        <v>298255</v>
      </c>
    </row>
    <row r="70" spans="1:5" x14ac:dyDescent="0.2">
      <c r="A70" s="109" t="s">
        <v>16</v>
      </c>
      <c r="B70" s="109" t="s">
        <v>16</v>
      </c>
      <c r="C70" s="237" t="s">
        <v>75</v>
      </c>
      <c r="D70" s="239"/>
      <c r="E70" s="110">
        <v>122000</v>
      </c>
    </row>
    <row r="71" spans="1:5" x14ac:dyDescent="0.2">
      <c r="A71" s="109" t="s">
        <v>16</v>
      </c>
      <c r="B71" s="109" t="s">
        <v>16</v>
      </c>
      <c r="C71" s="237" t="s">
        <v>76</v>
      </c>
      <c r="D71" s="239"/>
      <c r="E71" s="110">
        <v>176255</v>
      </c>
    </row>
    <row r="72" spans="1:5" x14ac:dyDescent="0.2">
      <c r="A72" s="25"/>
      <c r="B72" s="25"/>
      <c r="C72" s="25"/>
      <c r="D72" s="25"/>
      <c r="E72" s="25"/>
    </row>
    <row r="73" spans="1:5" x14ac:dyDescent="0.2">
      <c r="A73" s="25"/>
      <c r="B73" s="25"/>
      <c r="C73" s="25"/>
      <c r="D73" s="25"/>
      <c r="E73" s="25"/>
    </row>
    <row r="74" spans="1:5" x14ac:dyDescent="0.2">
      <c r="A74" s="25"/>
      <c r="B74" s="25"/>
      <c r="C74" s="25"/>
      <c r="D74" s="25"/>
      <c r="E74" s="25"/>
    </row>
    <row r="75" spans="1:5" x14ac:dyDescent="0.2">
      <c r="A75" s="25"/>
      <c r="B75" s="43" t="s">
        <v>17</v>
      </c>
      <c r="C75" s="111" t="s">
        <v>215</v>
      </c>
      <c r="D75" s="111"/>
      <c r="E75" s="25"/>
    </row>
    <row r="76" spans="1:5" x14ac:dyDescent="0.2">
      <c r="A76" s="234"/>
      <c r="B76" s="234"/>
      <c r="C76" s="234"/>
      <c r="D76" s="234"/>
      <c r="E76" s="234"/>
    </row>
  </sheetData>
  <mergeCells count="34">
    <mergeCell ref="C66:D66"/>
    <mergeCell ref="A9:E9"/>
    <mergeCell ref="C65:D65"/>
    <mergeCell ref="C57:D57"/>
    <mergeCell ref="C61:D61"/>
    <mergeCell ref="C56:D56"/>
    <mergeCell ref="C58:D58"/>
    <mergeCell ref="C60:D60"/>
    <mergeCell ref="C54:D54"/>
    <mergeCell ref="A7:E7"/>
    <mergeCell ref="A8:E8"/>
    <mergeCell ref="B12:D12"/>
    <mergeCell ref="B13:D13"/>
    <mergeCell ref="D2:E2"/>
    <mergeCell ref="D3:E3"/>
    <mergeCell ref="D4:E4"/>
    <mergeCell ref="D5:E5"/>
    <mergeCell ref="D6:E6"/>
    <mergeCell ref="A76:E76"/>
    <mergeCell ref="A14:E14"/>
    <mergeCell ref="A33:E33"/>
    <mergeCell ref="A53:E53"/>
    <mergeCell ref="A62:E62"/>
    <mergeCell ref="B46:D46"/>
    <mergeCell ref="B47:D47"/>
    <mergeCell ref="B48:D48"/>
    <mergeCell ref="C51:D51"/>
    <mergeCell ref="C52:D52"/>
    <mergeCell ref="C55:D55"/>
    <mergeCell ref="C69:D69"/>
    <mergeCell ref="C70:D70"/>
    <mergeCell ref="C71:D71"/>
    <mergeCell ref="C68:D68"/>
    <mergeCell ref="C67:D67"/>
  </mergeCells>
  <pageMargins left="0.59055118110236204" right="0.59055118110236204" top="0.39370078740157499" bottom="0.39370078740157499" header="0" footer="0"/>
  <pageSetup paperSize="9" scale="61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topLeftCell="A19" zoomScale="85" zoomScaleNormal="85" zoomScalePageLayoutView="85" workbookViewId="0">
      <selection activeCell="D39" sqref="D39"/>
    </sheetView>
  </sheetViews>
  <sheetFormatPr defaultRowHeight="12.75" x14ac:dyDescent="0.2"/>
  <cols>
    <col min="1" max="1" width="12.140625" style="22" customWidth="1"/>
    <col min="2" max="2" width="11.28515625" style="22" customWidth="1"/>
    <col min="3" max="3" width="12.140625" style="22" customWidth="1"/>
    <col min="4" max="4" width="32.7109375" style="22" customWidth="1"/>
    <col min="5" max="5" width="44.140625" style="22" customWidth="1"/>
    <col min="6" max="6" width="14.28515625" style="22" customWidth="1"/>
    <col min="7" max="7" width="14" style="22" customWidth="1"/>
    <col min="8" max="8" width="11.7109375" style="22" customWidth="1"/>
    <col min="9" max="9" width="17.42578125" style="22" customWidth="1"/>
    <col min="10" max="10" width="10.42578125" style="22" customWidth="1"/>
    <col min="11" max="16" width="13.7109375" style="22" customWidth="1"/>
    <col min="17" max="16384" width="9.140625" style="22"/>
  </cols>
  <sheetData>
    <row r="1" spans="1:16" ht="13.9" customHeight="1" x14ac:dyDescent="0.2">
      <c r="A1" s="134"/>
      <c r="B1" s="134"/>
      <c r="C1" s="134"/>
      <c r="D1" s="134"/>
      <c r="E1" s="134"/>
      <c r="F1" s="134"/>
      <c r="G1" s="134" t="s">
        <v>80</v>
      </c>
      <c r="H1" s="134"/>
      <c r="I1" s="134"/>
      <c r="J1" s="134"/>
    </row>
    <row r="2" spans="1:16" x14ac:dyDescent="0.2">
      <c r="A2" s="134"/>
      <c r="B2" s="134"/>
      <c r="C2" s="134"/>
      <c r="D2" s="134"/>
      <c r="E2" s="134"/>
      <c r="F2" s="134"/>
      <c r="G2" s="134" t="s">
        <v>20</v>
      </c>
      <c r="H2" s="134"/>
      <c r="I2" s="134"/>
      <c r="J2" s="134"/>
    </row>
    <row r="3" spans="1:16" ht="14.25" customHeight="1" x14ac:dyDescent="0.2">
      <c r="A3" s="134"/>
      <c r="B3" s="134"/>
      <c r="C3" s="134"/>
      <c r="D3" s="134"/>
      <c r="E3" s="134"/>
      <c r="F3" s="134"/>
      <c r="G3" s="215" t="s">
        <v>149</v>
      </c>
      <c r="H3" s="215"/>
      <c r="I3" s="215"/>
      <c r="J3" s="215"/>
    </row>
    <row r="4" spans="1:16" ht="24" customHeight="1" x14ac:dyDescent="0.2">
      <c r="A4" s="134"/>
      <c r="B4" s="134"/>
      <c r="C4" s="134"/>
      <c r="D4" s="134"/>
      <c r="E4" s="134"/>
      <c r="F4" s="134"/>
      <c r="G4" s="215" t="s">
        <v>225</v>
      </c>
      <c r="H4" s="215"/>
      <c r="I4" s="215"/>
      <c r="J4" s="215"/>
    </row>
    <row r="5" spans="1:16" ht="15" customHeight="1" x14ac:dyDescent="0.2">
      <c r="A5" s="134"/>
      <c r="B5" s="134"/>
      <c r="C5" s="134"/>
      <c r="D5" s="134"/>
      <c r="E5" s="134"/>
      <c r="F5" s="134"/>
      <c r="G5" s="215" t="s">
        <v>148</v>
      </c>
      <c r="H5" s="215"/>
      <c r="I5" s="215"/>
      <c r="J5" s="215"/>
    </row>
    <row r="6" spans="1:16" ht="14.25" customHeight="1" x14ac:dyDescent="0.2">
      <c r="A6" s="134"/>
      <c r="B6" s="134"/>
      <c r="C6" s="134"/>
      <c r="D6" s="134"/>
      <c r="E6" s="134"/>
      <c r="F6" s="134"/>
      <c r="G6" s="215" t="s">
        <v>149</v>
      </c>
      <c r="H6" s="215"/>
      <c r="I6" s="215"/>
      <c r="J6" s="215"/>
    </row>
    <row r="7" spans="1:16" x14ac:dyDescent="0.2">
      <c r="A7" s="226" t="s">
        <v>22</v>
      </c>
      <c r="B7" s="226"/>
      <c r="C7" s="226"/>
      <c r="D7" s="226"/>
      <c r="E7" s="226"/>
      <c r="F7" s="226"/>
      <c r="G7" s="226"/>
      <c r="H7" s="226"/>
      <c r="I7" s="226"/>
      <c r="J7" s="226"/>
      <c r="K7" s="3"/>
      <c r="L7" s="3"/>
      <c r="M7" s="3"/>
      <c r="N7" s="3"/>
      <c r="O7" s="3"/>
      <c r="P7" s="3"/>
    </row>
    <row r="8" spans="1:16" x14ac:dyDescent="0.2">
      <c r="A8" s="226" t="s">
        <v>81</v>
      </c>
      <c r="B8" s="226"/>
      <c r="C8" s="226"/>
      <c r="D8" s="226"/>
      <c r="E8" s="226"/>
      <c r="F8" s="226"/>
      <c r="G8" s="226"/>
      <c r="H8" s="226"/>
      <c r="I8" s="226"/>
      <c r="J8" s="226"/>
      <c r="K8" s="3"/>
      <c r="L8" s="3"/>
      <c r="M8" s="3"/>
      <c r="N8" s="3"/>
      <c r="O8" s="3"/>
      <c r="P8" s="3"/>
    </row>
    <row r="9" spans="1:16" x14ac:dyDescent="0.2">
      <c r="A9" s="226" t="s">
        <v>82</v>
      </c>
      <c r="B9" s="226"/>
      <c r="C9" s="226"/>
      <c r="D9" s="226"/>
      <c r="E9" s="226"/>
      <c r="F9" s="226"/>
      <c r="G9" s="226"/>
      <c r="H9" s="226"/>
      <c r="I9" s="226"/>
      <c r="J9" s="226"/>
      <c r="K9" s="1"/>
      <c r="L9" s="1"/>
      <c r="M9" s="1"/>
      <c r="N9" s="1"/>
      <c r="O9" s="1"/>
      <c r="P9" s="1"/>
    </row>
    <row r="10" spans="1:16" x14ac:dyDescent="0.2">
      <c r="A10" s="26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5"/>
      <c r="L10" s="5"/>
      <c r="M10" s="5"/>
      <c r="N10" s="5"/>
      <c r="O10" s="5"/>
      <c r="P10" s="5"/>
    </row>
    <row r="11" spans="1:16" ht="13.9" customHeight="1" x14ac:dyDescent="0.2">
      <c r="A11" s="28" t="s">
        <v>19</v>
      </c>
      <c r="B11" s="134"/>
      <c r="C11" s="134"/>
      <c r="D11" s="134"/>
      <c r="E11" s="134"/>
      <c r="F11" s="134"/>
      <c r="G11" s="134"/>
      <c r="H11" s="134"/>
      <c r="I11" s="134"/>
      <c r="J11" s="29" t="s">
        <v>24</v>
      </c>
    </row>
    <row r="12" spans="1:16" x14ac:dyDescent="0.2">
      <c r="A12" s="28"/>
      <c r="B12" s="134"/>
      <c r="C12" s="134"/>
      <c r="D12" s="134"/>
      <c r="E12" s="134"/>
      <c r="F12" s="134"/>
      <c r="G12" s="134"/>
      <c r="H12" s="134"/>
      <c r="I12" s="134"/>
      <c r="J12" s="134"/>
      <c r="P12" s="20"/>
    </row>
    <row r="13" spans="1:16" ht="108.75" customHeight="1" x14ac:dyDescent="0.2">
      <c r="A13" s="133" t="s">
        <v>25</v>
      </c>
      <c r="B13" s="133" t="s">
        <v>26</v>
      </c>
      <c r="C13" s="133" t="s">
        <v>27</v>
      </c>
      <c r="D13" s="133" t="s">
        <v>71</v>
      </c>
      <c r="E13" s="133" t="s">
        <v>83</v>
      </c>
      <c r="F13" s="133" t="s">
        <v>84</v>
      </c>
      <c r="G13" s="133" t="s">
        <v>85</v>
      </c>
      <c r="H13" s="133" t="s">
        <v>86</v>
      </c>
      <c r="I13" s="133" t="s">
        <v>87</v>
      </c>
      <c r="J13" s="133" t="s">
        <v>88</v>
      </c>
      <c r="P13" s="20"/>
    </row>
    <row r="14" spans="1:16" x14ac:dyDescent="0.2">
      <c r="A14" s="133">
        <v>1</v>
      </c>
      <c r="B14" s="133">
        <v>2</v>
      </c>
      <c r="C14" s="133">
        <v>3</v>
      </c>
      <c r="D14" s="133">
        <v>4</v>
      </c>
      <c r="E14" s="133">
        <v>5</v>
      </c>
      <c r="F14" s="133">
        <v>6</v>
      </c>
      <c r="G14" s="133">
        <v>7</v>
      </c>
      <c r="H14" s="133">
        <v>8</v>
      </c>
      <c r="I14" s="133">
        <v>9</v>
      </c>
      <c r="J14" s="133">
        <v>10</v>
      </c>
      <c r="P14" s="20"/>
    </row>
    <row r="15" spans="1:16" ht="26.25" customHeight="1" x14ac:dyDescent="0.2">
      <c r="A15" s="140" t="s">
        <v>31</v>
      </c>
      <c r="B15" s="141"/>
      <c r="C15" s="141"/>
      <c r="D15" s="142" t="s">
        <v>30</v>
      </c>
      <c r="E15" s="51"/>
      <c r="F15" s="51"/>
      <c r="G15" s="52"/>
      <c r="H15" s="51"/>
      <c r="I15" s="52">
        <f>SUM(I16:I23)</f>
        <v>2230000</v>
      </c>
      <c r="J15" s="51"/>
      <c r="P15" s="20"/>
    </row>
    <row r="16" spans="1:16" ht="117" customHeight="1" x14ac:dyDescent="0.2">
      <c r="A16" s="60" t="s">
        <v>175</v>
      </c>
      <c r="B16" s="133">
        <v>7322</v>
      </c>
      <c r="C16" s="60" t="s">
        <v>132</v>
      </c>
      <c r="D16" s="57" t="s">
        <v>174</v>
      </c>
      <c r="E16" s="133" t="s">
        <v>220</v>
      </c>
      <c r="F16" s="143" t="s">
        <v>226</v>
      </c>
      <c r="G16" s="63">
        <v>18946045</v>
      </c>
      <c r="H16" s="133"/>
      <c r="I16" s="64">
        <v>180000</v>
      </c>
      <c r="J16" s="133"/>
      <c r="P16" s="20"/>
    </row>
    <row r="17" spans="1:16" ht="38.25" x14ac:dyDescent="0.2">
      <c r="A17" s="60" t="s">
        <v>162</v>
      </c>
      <c r="B17" s="60">
        <v>7330</v>
      </c>
      <c r="C17" s="60" t="s">
        <v>132</v>
      </c>
      <c r="D17" s="57" t="s">
        <v>129</v>
      </c>
      <c r="E17" s="144" t="s">
        <v>227</v>
      </c>
      <c r="F17" s="143">
        <v>2021</v>
      </c>
      <c r="G17" s="63">
        <v>186000</v>
      </c>
      <c r="H17" s="63"/>
      <c r="I17" s="63">
        <v>186000</v>
      </c>
      <c r="J17" s="133"/>
      <c r="P17" s="20"/>
    </row>
    <row r="18" spans="1:16" ht="52.5" customHeight="1" x14ac:dyDescent="0.2">
      <c r="A18" s="60"/>
      <c r="B18" s="60"/>
      <c r="C18" s="60"/>
      <c r="D18" s="57"/>
      <c r="E18" s="144" t="s">
        <v>228</v>
      </c>
      <c r="F18" s="143">
        <v>2021</v>
      </c>
      <c r="G18" s="63">
        <v>148000</v>
      </c>
      <c r="H18" s="63"/>
      <c r="I18" s="63">
        <v>3800</v>
      </c>
      <c r="J18" s="133"/>
      <c r="P18" s="20"/>
    </row>
    <row r="19" spans="1:16" ht="38.25" x14ac:dyDescent="0.2">
      <c r="A19" s="60"/>
      <c r="B19" s="60"/>
      <c r="C19" s="60"/>
      <c r="D19" s="57"/>
      <c r="E19" s="144" t="s">
        <v>229</v>
      </c>
      <c r="F19" s="143">
        <v>2021</v>
      </c>
      <c r="G19" s="63">
        <v>264000</v>
      </c>
      <c r="H19" s="63"/>
      <c r="I19" s="63">
        <v>264000</v>
      </c>
      <c r="J19" s="133"/>
      <c r="P19" s="20"/>
    </row>
    <row r="20" spans="1:16" ht="51" x14ac:dyDescent="0.2">
      <c r="A20" s="60"/>
      <c r="B20" s="60"/>
      <c r="C20" s="60"/>
      <c r="D20" s="57"/>
      <c r="E20" s="144" t="s">
        <v>230</v>
      </c>
      <c r="F20" s="143">
        <v>2021</v>
      </c>
      <c r="G20" s="63">
        <v>427000</v>
      </c>
      <c r="H20" s="63"/>
      <c r="I20" s="63">
        <v>5900</v>
      </c>
      <c r="J20" s="133"/>
      <c r="P20" s="20"/>
    </row>
    <row r="21" spans="1:16" ht="47.25" customHeight="1" x14ac:dyDescent="0.2">
      <c r="A21" s="60"/>
      <c r="B21" s="60"/>
      <c r="C21" s="60"/>
      <c r="D21" s="57"/>
      <c r="E21" s="144" t="s">
        <v>231</v>
      </c>
      <c r="F21" s="143">
        <v>2021</v>
      </c>
      <c r="G21" s="63">
        <v>370000</v>
      </c>
      <c r="H21" s="63"/>
      <c r="I21" s="63">
        <v>370000</v>
      </c>
      <c r="J21" s="133"/>
      <c r="P21" s="20"/>
    </row>
    <row r="22" spans="1:16" ht="38.25" x14ac:dyDescent="0.2">
      <c r="A22" s="60"/>
      <c r="B22" s="60"/>
      <c r="C22" s="60"/>
      <c r="D22" s="57"/>
      <c r="E22" s="144" t="s">
        <v>232</v>
      </c>
      <c r="F22" s="143">
        <v>2021</v>
      </c>
      <c r="G22" s="63">
        <v>270000</v>
      </c>
      <c r="H22" s="63"/>
      <c r="I22" s="63">
        <f>1000000-I21-I20-I19-I18-I17</f>
        <v>170300</v>
      </c>
      <c r="J22" s="133"/>
      <c r="P22" s="20"/>
    </row>
    <row r="23" spans="1:16" ht="51.75" customHeight="1" x14ac:dyDescent="0.2">
      <c r="A23" s="60" t="s">
        <v>140</v>
      </c>
      <c r="B23" s="60">
        <v>7461</v>
      </c>
      <c r="C23" s="60" t="s">
        <v>138</v>
      </c>
      <c r="D23" s="57" t="s">
        <v>163</v>
      </c>
      <c r="E23" s="177" t="s">
        <v>176</v>
      </c>
      <c r="F23" s="178">
        <v>2021</v>
      </c>
      <c r="G23" s="179">
        <v>1050000</v>
      </c>
      <c r="H23" s="178"/>
      <c r="I23" s="179">
        <v>1050000</v>
      </c>
      <c r="J23" s="133"/>
      <c r="P23" s="20"/>
    </row>
    <row r="24" spans="1:16" ht="31.5" x14ac:dyDescent="0.2">
      <c r="A24" s="145" t="s">
        <v>233</v>
      </c>
      <c r="B24" s="146"/>
      <c r="C24" s="147"/>
      <c r="D24" s="148" t="s">
        <v>234</v>
      </c>
      <c r="E24" s="51"/>
      <c r="F24" s="51"/>
      <c r="G24" s="52"/>
      <c r="H24" s="51"/>
      <c r="I24" s="149">
        <f>SUM(I25:I28)</f>
        <v>2022829</v>
      </c>
      <c r="J24" s="51"/>
      <c r="P24" s="20"/>
    </row>
    <row r="25" spans="1:16" ht="25.5" x14ac:dyDescent="0.2">
      <c r="A25" s="60" t="s">
        <v>235</v>
      </c>
      <c r="B25" s="133">
        <v>1061</v>
      </c>
      <c r="C25" s="60" t="s">
        <v>132</v>
      </c>
      <c r="D25" s="155" t="s">
        <v>63</v>
      </c>
      <c r="E25" s="178" t="s">
        <v>236</v>
      </c>
      <c r="F25" s="178" t="s">
        <v>226</v>
      </c>
      <c r="G25" s="179"/>
      <c r="H25" s="179"/>
      <c r="I25" s="179">
        <v>150000</v>
      </c>
      <c r="J25" s="177"/>
      <c r="P25" s="20"/>
    </row>
    <row r="26" spans="1:16" ht="51" x14ac:dyDescent="0.2">
      <c r="A26" s="60"/>
      <c r="B26" s="133"/>
      <c r="C26" s="60"/>
      <c r="D26" s="71"/>
      <c r="E26" s="178" t="s">
        <v>237</v>
      </c>
      <c r="F26" s="178">
        <v>2021</v>
      </c>
      <c r="G26" s="179"/>
      <c r="H26" s="179"/>
      <c r="I26" s="179">
        <v>700000</v>
      </c>
      <c r="J26" s="177"/>
      <c r="P26" s="20"/>
    </row>
    <row r="27" spans="1:16" ht="25.5" x14ac:dyDescent="0.2">
      <c r="A27" s="60"/>
      <c r="B27" s="133"/>
      <c r="C27" s="60"/>
      <c r="D27" s="71"/>
      <c r="E27" s="178" t="s">
        <v>238</v>
      </c>
      <c r="F27" s="178">
        <v>2021</v>
      </c>
      <c r="G27" s="179">
        <v>1172829</v>
      </c>
      <c r="H27" s="179"/>
      <c r="I27" s="179">
        <v>1165959</v>
      </c>
      <c r="J27" s="179">
        <v>100</v>
      </c>
      <c r="P27" s="20"/>
    </row>
    <row r="28" spans="1:16" ht="63.75" x14ac:dyDescent="0.2">
      <c r="A28" s="150" t="s">
        <v>242</v>
      </c>
      <c r="B28" s="151">
        <v>1062</v>
      </c>
      <c r="C28" s="156" t="s">
        <v>241</v>
      </c>
      <c r="D28" s="155" t="s">
        <v>240</v>
      </c>
      <c r="E28" s="143" t="s">
        <v>239</v>
      </c>
      <c r="F28" s="143" t="s">
        <v>226</v>
      </c>
      <c r="G28" s="63">
        <v>123694.39999999999</v>
      </c>
      <c r="H28" s="63"/>
      <c r="I28" s="63">
        <v>6870</v>
      </c>
      <c r="J28" s="63">
        <v>5.5540105291751285</v>
      </c>
      <c r="P28" s="20"/>
    </row>
    <row r="29" spans="1:16" ht="15.75" x14ac:dyDescent="0.2">
      <c r="A29" s="152" t="s">
        <v>79</v>
      </c>
      <c r="B29" s="152" t="s">
        <v>79</v>
      </c>
      <c r="C29" s="152" t="s">
        <v>79</v>
      </c>
      <c r="D29" s="152" t="s">
        <v>68</v>
      </c>
      <c r="E29" s="152" t="s">
        <v>79</v>
      </c>
      <c r="F29" s="152" t="s">
        <v>79</v>
      </c>
      <c r="G29" s="152" t="s">
        <v>79</v>
      </c>
      <c r="H29" s="152" t="s">
        <v>78</v>
      </c>
      <c r="I29" s="149">
        <f>I15+I24</f>
        <v>4252829</v>
      </c>
      <c r="J29" s="152" t="s">
        <v>79</v>
      </c>
      <c r="P29" s="20"/>
    </row>
    <row r="30" spans="1:16" ht="39.75" customHeight="1" x14ac:dyDescent="0.2">
      <c r="A30" s="28"/>
      <c r="B30" s="134"/>
      <c r="C30" s="134"/>
      <c r="D30" s="134"/>
      <c r="E30" s="134"/>
      <c r="F30" s="134"/>
      <c r="G30" s="134"/>
      <c r="H30" s="134"/>
      <c r="I30" s="134"/>
      <c r="J30" s="134"/>
      <c r="P30" s="20"/>
    </row>
    <row r="31" spans="1:16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P31" s="20"/>
    </row>
    <row r="32" spans="1:16" s="11" customFormat="1" x14ac:dyDescent="0.2">
      <c r="A32" s="134"/>
      <c r="B32" s="43" t="s">
        <v>17</v>
      </c>
      <c r="C32" s="134"/>
      <c r="D32" s="134"/>
      <c r="E32" s="134"/>
      <c r="F32" s="134"/>
      <c r="G32" s="112" t="s">
        <v>215</v>
      </c>
      <c r="H32" s="134"/>
      <c r="I32" s="43"/>
      <c r="J32" s="134"/>
      <c r="P32" s="2"/>
    </row>
  </sheetData>
  <mergeCells count="7">
    <mergeCell ref="A9:J9"/>
    <mergeCell ref="G3:J3"/>
    <mergeCell ref="G4:J4"/>
    <mergeCell ref="G5:J5"/>
    <mergeCell ref="G6:J6"/>
    <mergeCell ref="A7:J7"/>
    <mergeCell ref="A8:J8"/>
  </mergeCells>
  <pageMargins left="0.38541666666666669" right="0.19685039370078741" top="0.23622047244094491" bottom="0.19685039370078741" header="0" footer="0"/>
  <pageSetup paperSize="9" scale="85" fitToHeight="5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Layout" zoomScaleNormal="100" workbookViewId="0">
      <selection activeCell="G36" sqref="G36"/>
    </sheetView>
  </sheetViews>
  <sheetFormatPr defaultRowHeight="12.75" x14ac:dyDescent="0.2"/>
  <cols>
    <col min="1" max="3" width="12.140625" style="22" customWidth="1"/>
    <col min="4" max="5" width="30.7109375" style="22" customWidth="1"/>
    <col min="6" max="6" width="32" style="22" customWidth="1"/>
    <col min="7" max="7" width="10.42578125" style="22" customWidth="1"/>
    <col min="8" max="8" width="11.140625" style="22" customWidth="1"/>
    <col min="9" max="9" width="10.42578125" style="22" customWidth="1"/>
    <col min="10" max="10" width="11.85546875" style="22" customWidth="1"/>
    <col min="11" max="16384" width="9.140625" style="22"/>
  </cols>
  <sheetData>
    <row r="1" spans="1:10" x14ac:dyDescent="0.2">
      <c r="A1" s="154"/>
      <c r="B1" s="154"/>
      <c r="C1" s="154"/>
      <c r="D1" s="154"/>
      <c r="E1" s="154"/>
      <c r="F1" s="220" t="s">
        <v>108</v>
      </c>
      <c r="G1" s="220"/>
      <c r="H1" s="220"/>
      <c r="I1" s="220"/>
      <c r="J1" s="220"/>
    </row>
    <row r="2" spans="1:10" x14ac:dyDescent="0.2">
      <c r="A2" s="154"/>
      <c r="B2" s="154"/>
      <c r="C2" s="154"/>
      <c r="D2" s="154"/>
      <c r="E2" s="154"/>
      <c r="F2" s="220" t="s">
        <v>20</v>
      </c>
      <c r="G2" s="220"/>
      <c r="H2" s="220"/>
      <c r="I2" s="220"/>
      <c r="J2" s="220"/>
    </row>
    <row r="3" spans="1:10" x14ac:dyDescent="0.2">
      <c r="A3" s="154"/>
      <c r="B3" s="154"/>
      <c r="C3" s="154"/>
      <c r="D3" s="154"/>
      <c r="E3" s="154"/>
      <c r="F3" s="215" t="s">
        <v>149</v>
      </c>
      <c r="G3" s="215"/>
      <c r="H3" s="215"/>
      <c r="I3" s="215"/>
      <c r="J3" s="215"/>
    </row>
    <row r="4" spans="1:10" x14ac:dyDescent="0.2">
      <c r="A4" s="154"/>
      <c r="B4" s="154"/>
      <c r="C4" s="154"/>
      <c r="D4" s="154"/>
      <c r="E4" s="154"/>
      <c r="F4" s="215" t="s">
        <v>203</v>
      </c>
      <c r="G4" s="215"/>
      <c r="H4" s="215"/>
      <c r="I4" s="215"/>
      <c r="J4" s="215"/>
    </row>
    <row r="5" spans="1:10" x14ac:dyDescent="0.2">
      <c r="A5" s="154"/>
      <c r="B5" s="154"/>
      <c r="C5" s="154"/>
      <c r="D5" s="154"/>
      <c r="E5" s="154"/>
      <c r="F5" s="215" t="s">
        <v>148</v>
      </c>
      <c r="G5" s="215"/>
      <c r="H5" s="215"/>
      <c r="I5" s="215"/>
      <c r="J5" s="215"/>
    </row>
    <row r="6" spans="1:10" x14ac:dyDescent="0.2">
      <c r="A6" s="154"/>
      <c r="B6" s="154"/>
      <c r="C6" s="154"/>
      <c r="D6" s="154"/>
      <c r="E6" s="154"/>
      <c r="F6" s="215" t="s">
        <v>149</v>
      </c>
      <c r="G6" s="215"/>
      <c r="H6" s="215"/>
      <c r="I6" s="215"/>
      <c r="J6" s="215"/>
    </row>
    <row r="7" spans="1:10" x14ac:dyDescent="0.2">
      <c r="A7" s="154"/>
      <c r="B7" s="154"/>
      <c r="C7" s="154"/>
      <c r="D7" s="154"/>
      <c r="E7" s="154"/>
      <c r="F7" s="154"/>
      <c r="G7" s="154"/>
      <c r="H7" s="154"/>
      <c r="I7" s="154"/>
      <c r="J7" s="154"/>
    </row>
    <row r="8" spans="1:10" x14ac:dyDescent="0.2">
      <c r="A8" s="226" t="s">
        <v>109</v>
      </c>
      <c r="B8" s="225"/>
      <c r="C8" s="225"/>
      <c r="D8" s="225"/>
      <c r="E8" s="225"/>
      <c r="F8" s="225"/>
      <c r="G8" s="225"/>
      <c r="H8" s="225"/>
      <c r="I8" s="225"/>
      <c r="J8" s="225"/>
    </row>
    <row r="9" spans="1:10" x14ac:dyDescent="0.2">
      <c r="A9" s="154"/>
      <c r="B9" s="154"/>
      <c r="C9" s="154"/>
      <c r="D9" s="154"/>
      <c r="E9" s="154"/>
      <c r="F9" s="154"/>
      <c r="G9" s="154"/>
      <c r="H9" s="154"/>
      <c r="I9" s="154"/>
      <c r="J9" s="154"/>
    </row>
    <row r="10" spans="1:10" x14ac:dyDescent="0.2">
      <c r="A10" s="113" t="s">
        <v>18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1" spans="1:10" x14ac:dyDescent="0.2">
      <c r="A11" s="154" t="s">
        <v>19</v>
      </c>
      <c r="B11" s="154"/>
      <c r="C11" s="154"/>
      <c r="D11" s="154"/>
      <c r="E11" s="154"/>
      <c r="F11" s="154"/>
      <c r="G11" s="154"/>
      <c r="H11" s="154"/>
      <c r="I11" s="154"/>
      <c r="J11" s="29" t="s">
        <v>24</v>
      </c>
    </row>
    <row r="12" spans="1:10" ht="13.9" customHeight="1" x14ac:dyDescent="0.2">
      <c r="A12" s="254" t="s">
        <v>25</v>
      </c>
      <c r="B12" s="254" t="s">
        <v>26</v>
      </c>
      <c r="C12" s="254" t="s">
        <v>27</v>
      </c>
      <c r="D12" s="256" t="s">
        <v>28</v>
      </c>
      <c r="E12" s="256" t="s">
        <v>110</v>
      </c>
      <c r="F12" s="254" t="s">
        <v>111</v>
      </c>
      <c r="G12" s="258" t="s">
        <v>4</v>
      </c>
      <c r="H12" s="256" t="s">
        <v>5</v>
      </c>
      <c r="I12" s="244" t="s">
        <v>6</v>
      </c>
      <c r="J12" s="245"/>
    </row>
    <row r="13" spans="1:10" ht="99" customHeight="1" x14ac:dyDescent="0.2">
      <c r="A13" s="255"/>
      <c r="B13" s="255"/>
      <c r="C13" s="255"/>
      <c r="D13" s="257"/>
      <c r="E13" s="257"/>
      <c r="F13" s="255"/>
      <c r="G13" s="259"/>
      <c r="H13" s="257"/>
      <c r="I13" s="153" t="s">
        <v>7</v>
      </c>
      <c r="J13" s="153" t="s">
        <v>8</v>
      </c>
    </row>
    <row r="14" spans="1:10" x14ac:dyDescent="0.2">
      <c r="A14" s="114">
        <v>1</v>
      </c>
      <c r="B14" s="114">
        <v>2</v>
      </c>
      <c r="C14" s="114">
        <v>3</v>
      </c>
      <c r="D14" s="114">
        <v>4</v>
      </c>
      <c r="E14" s="114">
        <v>5</v>
      </c>
      <c r="F14" s="114">
        <v>6</v>
      </c>
      <c r="G14" s="115">
        <v>7</v>
      </c>
      <c r="H14" s="114">
        <v>8</v>
      </c>
      <c r="I14" s="114">
        <v>9</v>
      </c>
      <c r="J14" s="114">
        <v>10</v>
      </c>
    </row>
    <row r="15" spans="1:10" x14ac:dyDescent="0.2">
      <c r="A15" s="32" t="s">
        <v>29</v>
      </c>
      <c r="B15" s="33" t="s">
        <v>112</v>
      </c>
      <c r="C15" s="33" t="s">
        <v>112</v>
      </c>
      <c r="D15" s="33" t="s">
        <v>113</v>
      </c>
      <c r="E15" s="33" t="s">
        <v>112</v>
      </c>
      <c r="F15" s="33" t="s">
        <v>112</v>
      </c>
      <c r="G15" s="116">
        <f>G16+G17+G23+G24+G25+G26+G27+G34+G29+G30+G22+G31+G32+G28+G35</f>
        <v>17600106.280000001</v>
      </c>
      <c r="H15" s="116">
        <f t="shared" ref="H15:J15" si="0">H16+H17+H23+H24+H25+H26+H27+H34+H29+H30+H22+H31+H32+H28+H35</f>
        <v>14492106.279999999</v>
      </c>
      <c r="I15" s="116">
        <f t="shared" si="0"/>
        <v>3108000</v>
      </c>
      <c r="J15" s="116">
        <f t="shared" si="0"/>
        <v>2280000</v>
      </c>
    </row>
    <row r="16" spans="1:10" ht="63.75" x14ac:dyDescent="0.2">
      <c r="A16" s="117" t="s">
        <v>33</v>
      </c>
      <c r="B16" s="153" t="s">
        <v>34</v>
      </c>
      <c r="C16" s="153" t="s">
        <v>35</v>
      </c>
      <c r="D16" s="47" t="s">
        <v>36</v>
      </c>
      <c r="E16" s="47" t="s">
        <v>243</v>
      </c>
      <c r="F16" s="157" t="s">
        <v>207</v>
      </c>
      <c r="G16" s="118">
        <f t="shared" ref="G16:G35" si="1">H16+I16</f>
        <v>7130938.0899999999</v>
      </c>
      <c r="H16" s="119">
        <v>7130938.0899999999</v>
      </c>
      <c r="I16" s="119">
        <v>0</v>
      </c>
      <c r="J16" s="119">
        <v>0</v>
      </c>
    </row>
    <row r="17" spans="1:10" s="160" customFormat="1" ht="76.5" x14ac:dyDescent="0.2">
      <c r="A17" s="117" t="s">
        <v>37</v>
      </c>
      <c r="B17" s="143" t="s">
        <v>38</v>
      </c>
      <c r="C17" s="143" t="s">
        <v>39</v>
      </c>
      <c r="D17" s="120" t="s">
        <v>40</v>
      </c>
      <c r="E17" s="120" t="s">
        <v>244</v>
      </c>
      <c r="F17" s="158" t="s">
        <v>207</v>
      </c>
      <c r="G17" s="118">
        <f t="shared" si="1"/>
        <v>1050408.19</v>
      </c>
      <c r="H17" s="159">
        <v>1050408.19</v>
      </c>
      <c r="I17" s="159">
        <v>0</v>
      </c>
      <c r="J17" s="159">
        <v>0</v>
      </c>
    </row>
    <row r="18" spans="1:10" s="160" customFormat="1" ht="77.25" customHeight="1" x14ac:dyDescent="0.2">
      <c r="A18" s="122" t="s">
        <v>245</v>
      </c>
      <c r="B18" s="143">
        <v>3104</v>
      </c>
      <c r="C18" s="143">
        <v>1020</v>
      </c>
      <c r="D18" s="120" t="s">
        <v>246</v>
      </c>
      <c r="E18" s="47" t="s">
        <v>211</v>
      </c>
      <c r="F18" s="158" t="s">
        <v>207</v>
      </c>
      <c r="G18" s="118">
        <f t="shared" si="1"/>
        <v>2090040</v>
      </c>
      <c r="H18" s="159">
        <v>2090040</v>
      </c>
      <c r="I18" s="159"/>
      <c r="J18" s="159"/>
    </row>
    <row r="19" spans="1:10" s="160" customFormat="1" ht="60.75" customHeight="1" x14ac:dyDescent="0.2">
      <c r="A19" s="122" t="s">
        <v>247</v>
      </c>
      <c r="B19" s="143">
        <v>3031</v>
      </c>
      <c r="C19" s="143">
        <v>1030</v>
      </c>
      <c r="D19" s="120" t="s">
        <v>248</v>
      </c>
      <c r="E19" s="120" t="s">
        <v>249</v>
      </c>
      <c r="F19" s="120" t="s">
        <v>250</v>
      </c>
      <c r="G19" s="118">
        <f t="shared" si="1"/>
        <v>5000</v>
      </c>
      <c r="H19" s="159">
        <v>5000</v>
      </c>
      <c r="I19" s="159"/>
      <c r="J19" s="159"/>
    </row>
    <row r="20" spans="1:10" s="160" customFormat="1" ht="60.75" customHeight="1" x14ac:dyDescent="0.2">
      <c r="A20" s="122" t="s">
        <v>251</v>
      </c>
      <c r="B20" s="143">
        <v>3032</v>
      </c>
      <c r="C20" s="143">
        <v>1070</v>
      </c>
      <c r="D20" s="120" t="s">
        <v>252</v>
      </c>
      <c r="E20" s="120" t="s">
        <v>249</v>
      </c>
      <c r="F20" s="120" t="s">
        <v>253</v>
      </c>
      <c r="G20" s="118">
        <f t="shared" si="1"/>
        <v>22000</v>
      </c>
      <c r="H20" s="159">
        <v>22000</v>
      </c>
      <c r="I20" s="159"/>
      <c r="J20" s="159"/>
    </row>
    <row r="21" spans="1:10" s="160" customFormat="1" ht="94.5" customHeight="1" x14ac:dyDescent="0.2">
      <c r="A21" s="122" t="s">
        <v>254</v>
      </c>
      <c r="B21" s="143">
        <v>3160</v>
      </c>
      <c r="C21" s="143">
        <v>1010</v>
      </c>
      <c r="D21" s="120" t="s">
        <v>255</v>
      </c>
      <c r="E21" s="158" t="s">
        <v>256</v>
      </c>
      <c r="F21" s="158" t="s">
        <v>257</v>
      </c>
      <c r="G21" s="118">
        <f t="shared" si="1"/>
        <v>38500</v>
      </c>
      <c r="H21" s="159">
        <v>38500</v>
      </c>
      <c r="I21" s="159"/>
      <c r="J21" s="159"/>
    </row>
    <row r="22" spans="1:10" ht="63.75" x14ac:dyDescent="0.2">
      <c r="A22" s="117">
        <v>113210</v>
      </c>
      <c r="B22" s="153">
        <v>3210</v>
      </c>
      <c r="C22" s="153">
        <v>1050</v>
      </c>
      <c r="D22" s="57" t="s">
        <v>141</v>
      </c>
      <c r="E22" s="47" t="s">
        <v>118</v>
      </c>
      <c r="F22" s="47" t="s">
        <v>207</v>
      </c>
      <c r="G22" s="118">
        <f t="shared" si="1"/>
        <v>45960</v>
      </c>
      <c r="H22" s="119">
        <v>45960</v>
      </c>
      <c r="I22" s="119"/>
      <c r="J22" s="119"/>
    </row>
    <row r="23" spans="1:10" ht="38.25" x14ac:dyDescent="0.2">
      <c r="A23" s="117" t="s">
        <v>41</v>
      </c>
      <c r="B23" s="153" t="s">
        <v>42</v>
      </c>
      <c r="C23" s="153" t="s">
        <v>43</v>
      </c>
      <c r="D23" s="47" t="s">
        <v>44</v>
      </c>
      <c r="E23" s="120" t="s">
        <v>115</v>
      </c>
      <c r="F23" s="47" t="s">
        <v>208</v>
      </c>
      <c r="G23" s="118">
        <f t="shared" si="1"/>
        <v>40000</v>
      </c>
      <c r="H23" s="119">
        <v>40000</v>
      </c>
      <c r="I23" s="119">
        <v>0</v>
      </c>
      <c r="J23" s="119">
        <v>0</v>
      </c>
    </row>
    <row r="24" spans="1:10" ht="51" x14ac:dyDescent="0.2">
      <c r="A24" s="107" t="s">
        <v>45</v>
      </c>
      <c r="B24" s="153" t="s">
        <v>46</v>
      </c>
      <c r="C24" s="153" t="s">
        <v>47</v>
      </c>
      <c r="D24" s="47" t="s">
        <v>48</v>
      </c>
      <c r="E24" s="47" t="s">
        <v>116</v>
      </c>
      <c r="F24" s="47" t="s">
        <v>114</v>
      </c>
      <c r="G24" s="118">
        <f t="shared" si="1"/>
        <v>54000</v>
      </c>
      <c r="H24" s="119">
        <v>54000</v>
      </c>
      <c r="I24" s="119">
        <v>0</v>
      </c>
      <c r="J24" s="119">
        <v>0</v>
      </c>
    </row>
    <row r="25" spans="1:10" ht="76.5" x14ac:dyDescent="0.2">
      <c r="A25" s="107" t="s">
        <v>45</v>
      </c>
      <c r="B25" s="153" t="s">
        <v>46</v>
      </c>
      <c r="C25" s="153" t="s">
        <v>47</v>
      </c>
      <c r="D25" s="47" t="s">
        <v>48</v>
      </c>
      <c r="E25" s="47" t="s">
        <v>117</v>
      </c>
      <c r="F25" s="47" t="s">
        <v>114</v>
      </c>
      <c r="G25" s="118">
        <f t="shared" si="1"/>
        <v>96500</v>
      </c>
      <c r="H25" s="119">
        <v>96500</v>
      </c>
      <c r="I25" s="119"/>
      <c r="J25" s="119">
        <v>0</v>
      </c>
    </row>
    <row r="26" spans="1:10" ht="63.75" x14ac:dyDescent="0.2">
      <c r="A26" s="107" t="s">
        <v>45</v>
      </c>
      <c r="B26" s="153" t="s">
        <v>46</v>
      </c>
      <c r="C26" s="153" t="s">
        <v>47</v>
      </c>
      <c r="D26" s="47" t="s">
        <v>48</v>
      </c>
      <c r="E26" s="47" t="s">
        <v>118</v>
      </c>
      <c r="F26" s="47" t="s">
        <v>114</v>
      </c>
      <c r="G26" s="118">
        <f>H26+I26</f>
        <v>649600</v>
      </c>
      <c r="H26" s="119">
        <v>649600</v>
      </c>
      <c r="I26" s="119">
        <v>0</v>
      </c>
      <c r="J26" s="119">
        <v>0</v>
      </c>
    </row>
    <row r="27" spans="1:10" ht="51" x14ac:dyDescent="0.2">
      <c r="A27" s="117" t="s">
        <v>49</v>
      </c>
      <c r="B27" s="153" t="s">
        <v>50</v>
      </c>
      <c r="C27" s="153" t="s">
        <v>51</v>
      </c>
      <c r="D27" s="47" t="s">
        <v>52</v>
      </c>
      <c r="E27" s="47" t="s">
        <v>211</v>
      </c>
      <c r="F27" s="47" t="s">
        <v>207</v>
      </c>
      <c r="G27" s="118">
        <f t="shared" si="1"/>
        <v>3374700</v>
      </c>
      <c r="H27" s="119">
        <v>3344700</v>
      </c>
      <c r="I27" s="119">
        <v>30000</v>
      </c>
      <c r="J27" s="119">
        <v>0</v>
      </c>
    </row>
    <row r="28" spans="1:10" ht="51" x14ac:dyDescent="0.2">
      <c r="A28" s="117">
        <v>117322</v>
      </c>
      <c r="B28" s="153">
        <v>7322</v>
      </c>
      <c r="C28" s="121" t="s">
        <v>132</v>
      </c>
      <c r="D28" s="47" t="s">
        <v>178</v>
      </c>
      <c r="E28" s="47" t="s">
        <v>211</v>
      </c>
      <c r="F28" s="47" t="s">
        <v>207</v>
      </c>
      <c r="G28" s="118">
        <f t="shared" si="1"/>
        <v>180000</v>
      </c>
      <c r="H28" s="119"/>
      <c r="I28" s="119">
        <v>180000</v>
      </c>
      <c r="J28" s="119">
        <v>180000</v>
      </c>
    </row>
    <row r="29" spans="1:10" ht="51" x14ac:dyDescent="0.2">
      <c r="A29" s="117">
        <v>117330</v>
      </c>
      <c r="B29" s="153">
        <v>7330</v>
      </c>
      <c r="C29" s="60" t="s">
        <v>132</v>
      </c>
      <c r="D29" s="57" t="s">
        <v>129</v>
      </c>
      <c r="E29" s="47" t="s">
        <v>211</v>
      </c>
      <c r="F29" s="47" t="s">
        <v>207</v>
      </c>
      <c r="G29" s="118">
        <f t="shared" si="1"/>
        <v>1000000</v>
      </c>
      <c r="H29" s="119"/>
      <c r="I29" s="119">
        <v>1000000</v>
      </c>
      <c r="J29" s="119">
        <v>1000000</v>
      </c>
    </row>
    <row r="30" spans="1:10" ht="51" customHeight="1" x14ac:dyDescent="0.2">
      <c r="A30" s="117">
        <v>117130</v>
      </c>
      <c r="B30" s="153">
        <v>7130</v>
      </c>
      <c r="C30" s="60" t="s">
        <v>209</v>
      </c>
      <c r="D30" s="65" t="s">
        <v>131</v>
      </c>
      <c r="E30" s="120" t="s">
        <v>143</v>
      </c>
      <c r="F30" s="120" t="s">
        <v>114</v>
      </c>
      <c r="G30" s="118">
        <f t="shared" si="1"/>
        <v>460000</v>
      </c>
      <c r="H30" s="119"/>
      <c r="I30" s="119">
        <v>460000</v>
      </c>
      <c r="J30" s="119"/>
    </row>
    <row r="31" spans="1:10" ht="51" x14ac:dyDescent="0.2">
      <c r="A31" s="122" t="s">
        <v>177</v>
      </c>
      <c r="B31" s="153">
        <v>7693</v>
      </c>
      <c r="C31" s="60" t="s">
        <v>210</v>
      </c>
      <c r="D31" s="57" t="s">
        <v>136</v>
      </c>
      <c r="E31" s="47" t="s">
        <v>211</v>
      </c>
      <c r="F31" s="47" t="s">
        <v>207</v>
      </c>
      <c r="G31" s="118">
        <f>H31+I31</f>
        <v>50000</v>
      </c>
      <c r="H31" s="119"/>
      <c r="I31" s="119">
        <v>50000</v>
      </c>
      <c r="J31" s="119">
        <v>50000</v>
      </c>
    </row>
    <row r="32" spans="1:10" ht="56.25" customHeight="1" x14ac:dyDescent="0.2">
      <c r="A32" s="123" t="s">
        <v>140</v>
      </c>
      <c r="B32" s="60" t="s">
        <v>139</v>
      </c>
      <c r="C32" s="61" t="s">
        <v>138</v>
      </c>
      <c r="D32" s="57" t="s">
        <v>137</v>
      </c>
      <c r="E32" s="47" t="s">
        <v>211</v>
      </c>
      <c r="F32" s="47" t="s">
        <v>207</v>
      </c>
      <c r="G32" s="118">
        <f t="shared" si="1"/>
        <v>3100000</v>
      </c>
      <c r="H32" s="119">
        <v>2050000</v>
      </c>
      <c r="I32" s="119">
        <v>1050000</v>
      </c>
      <c r="J32" s="119">
        <v>1050000</v>
      </c>
    </row>
    <row r="33" spans="1:10" s="160" customFormat="1" ht="75.75" customHeight="1" x14ac:dyDescent="0.2">
      <c r="A33" s="123" t="s">
        <v>177</v>
      </c>
      <c r="B33" s="123">
        <v>7693</v>
      </c>
      <c r="C33" s="161" t="s">
        <v>210</v>
      </c>
      <c r="D33" s="162" t="s">
        <v>258</v>
      </c>
      <c r="E33" s="120" t="s">
        <v>259</v>
      </c>
      <c r="F33" s="163" t="s">
        <v>260</v>
      </c>
      <c r="G33" s="118">
        <f t="shared" si="1"/>
        <v>50000</v>
      </c>
      <c r="H33" s="159"/>
      <c r="I33" s="159">
        <v>50000</v>
      </c>
      <c r="J33" s="159"/>
    </row>
    <row r="34" spans="1:10" s="160" customFormat="1" ht="63.75" x14ac:dyDescent="0.2">
      <c r="A34" s="117" t="s">
        <v>53</v>
      </c>
      <c r="B34" s="143" t="s">
        <v>54</v>
      </c>
      <c r="C34" s="143" t="s">
        <v>55</v>
      </c>
      <c r="D34" s="120" t="s">
        <v>56</v>
      </c>
      <c r="E34" s="120" t="s">
        <v>261</v>
      </c>
      <c r="F34" s="120" t="s">
        <v>212</v>
      </c>
      <c r="G34" s="118">
        <f t="shared" si="1"/>
        <v>338000</v>
      </c>
      <c r="H34" s="159">
        <v>0</v>
      </c>
      <c r="I34" s="159">
        <v>338000</v>
      </c>
      <c r="J34" s="159"/>
    </row>
    <row r="35" spans="1:10" ht="51" x14ac:dyDescent="0.2">
      <c r="A35" s="122" t="s">
        <v>222</v>
      </c>
      <c r="B35" s="153">
        <v>9800</v>
      </c>
      <c r="C35" s="60" t="s">
        <v>32</v>
      </c>
      <c r="D35" s="139" t="s">
        <v>224</v>
      </c>
      <c r="E35" s="47" t="s">
        <v>223</v>
      </c>
      <c r="F35" s="47" t="s">
        <v>212</v>
      </c>
      <c r="G35" s="118">
        <f t="shared" si="1"/>
        <v>30000</v>
      </c>
      <c r="H35" s="119">
        <v>30000</v>
      </c>
      <c r="I35" s="119"/>
      <c r="J35" s="119"/>
    </row>
    <row r="36" spans="1:10" s="164" customFormat="1" ht="38.25" x14ac:dyDescent="0.2">
      <c r="A36" s="260" t="s">
        <v>59</v>
      </c>
      <c r="B36" s="37" t="s">
        <v>112</v>
      </c>
      <c r="C36" s="261" t="s">
        <v>112</v>
      </c>
      <c r="D36" s="37" t="s">
        <v>119</v>
      </c>
      <c r="E36" s="37" t="s">
        <v>112</v>
      </c>
      <c r="F36" s="37" t="s">
        <v>112</v>
      </c>
      <c r="G36" s="116">
        <f>H36+I36</f>
        <v>46300700</v>
      </c>
      <c r="H36" s="262">
        <f>SUM(H37:H44)</f>
        <v>44136700</v>
      </c>
      <c r="I36" s="262">
        <f>SUM(I37:I44)</f>
        <v>2164000</v>
      </c>
      <c r="J36" s="262">
        <f>SUM(J37:J44)</f>
        <v>0</v>
      </c>
    </row>
    <row r="37" spans="1:10" ht="51" x14ac:dyDescent="0.2">
      <c r="A37" s="117" t="s">
        <v>60</v>
      </c>
      <c r="B37" s="153" t="s">
        <v>61</v>
      </c>
      <c r="C37" s="153" t="s">
        <v>62</v>
      </c>
      <c r="D37" s="47" t="s">
        <v>63</v>
      </c>
      <c r="E37" s="47" t="s">
        <v>120</v>
      </c>
      <c r="F37" s="47" t="s">
        <v>207</v>
      </c>
      <c r="G37" s="118">
        <f>H37+I37</f>
        <v>19826690</v>
      </c>
      <c r="H37" s="119">
        <v>18499490</v>
      </c>
      <c r="I37" s="119">
        <v>1327200</v>
      </c>
      <c r="J37" s="119">
        <v>0</v>
      </c>
    </row>
    <row r="38" spans="1:10" ht="51" x14ac:dyDescent="0.2">
      <c r="A38" s="122" t="s">
        <v>167</v>
      </c>
      <c r="B38" s="153">
        <v>1070</v>
      </c>
      <c r="C38" s="60" t="s">
        <v>168</v>
      </c>
      <c r="D38" s="57" t="s">
        <v>179</v>
      </c>
      <c r="E38" s="47" t="s">
        <v>120</v>
      </c>
      <c r="F38" s="47" t="s">
        <v>207</v>
      </c>
      <c r="G38" s="118">
        <f t="shared" ref="G38:G44" si="2">H38+I38</f>
        <v>4427500</v>
      </c>
      <c r="H38" s="119">
        <v>4427500</v>
      </c>
      <c r="I38" s="119"/>
      <c r="J38" s="119"/>
    </row>
    <row r="39" spans="1:10" ht="51" x14ac:dyDescent="0.2">
      <c r="A39" s="122" t="s">
        <v>164</v>
      </c>
      <c r="B39" s="153">
        <v>1010</v>
      </c>
      <c r="C39" s="60" t="s">
        <v>165</v>
      </c>
      <c r="D39" s="47" t="s">
        <v>166</v>
      </c>
      <c r="E39" s="47" t="s">
        <v>120</v>
      </c>
      <c r="F39" s="47" t="s">
        <v>207</v>
      </c>
      <c r="G39" s="118">
        <f t="shared" si="2"/>
        <v>14885900</v>
      </c>
      <c r="H39" s="119">
        <v>14176100</v>
      </c>
      <c r="I39" s="119">
        <v>709800</v>
      </c>
      <c r="J39" s="119"/>
    </row>
    <row r="40" spans="1:10" ht="51" x14ac:dyDescent="0.2">
      <c r="A40" s="122" t="s">
        <v>213</v>
      </c>
      <c r="B40" s="153">
        <v>1080</v>
      </c>
      <c r="C40" s="60" t="s">
        <v>168</v>
      </c>
      <c r="D40" s="57" t="s">
        <v>169</v>
      </c>
      <c r="E40" s="47" t="s">
        <v>120</v>
      </c>
      <c r="F40" s="47" t="s">
        <v>207</v>
      </c>
      <c r="G40" s="118">
        <f t="shared" si="2"/>
        <v>3498700</v>
      </c>
      <c r="H40" s="119">
        <v>3413700</v>
      </c>
      <c r="I40" s="119">
        <v>85000</v>
      </c>
      <c r="J40" s="119"/>
    </row>
    <row r="41" spans="1:10" s="164" customFormat="1" ht="91.5" customHeight="1" x14ac:dyDescent="0.2">
      <c r="A41" s="122" t="s">
        <v>262</v>
      </c>
      <c r="B41" s="143">
        <v>1181</v>
      </c>
      <c r="C41" s="123" t="s">
        <v>201</v>
      </c>
      <c r="D41" s="162" t="s">
        <v>263</v>
      </c>
      <c r="E41" s="120" t="s">
        <v>120</v>
      </c>
      <c r="F41" s="120" t="s">
        <v>207</v>
      </c>
      <c r="G41" s="118">
        <f>H41+I41</f>
        <v>490000</v>
      </c>
      <c r="H41" s="159">
        <v>490000</v>
      </c>
      <c r="I41" s="159"/>
      <c r="J41" s="159"/>
    </row>
    <row r="42" spans="1:10" s="160" customFormat="1" ht="89.25" customHeight="1" x14ac:dyDescent="0.2">
      <c r="A42" s="122" t="s">
        <v>264</v>
      </c>
      <c r="B42" s="143">
        <v>1142</v>
      </c>
      <c r="C42" s="123" t="s">
        <v>201</v>
      </c>
      <c r="D42" s="120" t="s">
        <v>265</v>
      </c>
      <c r="E42" s="120" t="s">
        <v>266</v>
      </c>
      <c r="F42" s="158" t="s">
        <v>267</v>
      </c>
      <c r="G42" s="118">
        <f>H42+I42</f>
        <v>1810</v>
      </c>
      <c r="H42" s="159">
        <v>1810</v>
      </c>
      <c r="I42" s="159"/>
      <c r="J42" s="159"/>
    </row>
    <row r="43" spans="1:10" ht="50.25" customHeight="1" x14ac:dyDescent="0.2">
      <c r="A43" s="117">
        <v>614060</v>
      </c>
      <c r="B43" s="153">
        <v>4060</v>
      </c>
      <c r="C43" s="60" t="s">
        <v>170</v>
      </c>
      <c r="D43" s="57" t="s">
        <v>180</v>
      </c>
      <c r="E43" s="47" t="s">
        <v>121</v>
      </c>
      <c r="F43" s="47" t="s">
        <v>207</v>
      </c>
      <c r="G43" s="118">
        <f t="shared" si="2"/>
        <v>2287600</v>
      </c>
      <c r="H43" s="119">
        <v>2282600</v>
      </c>
      <c r="I43" s="119">
        <v>5000</v>
      </c>
      <c r="J43" s="119"/>
    </row>
    <row r="44" spans="1:10" ht="51" x14ac:dyDescent="0.2">
      <c r="A44" s="117" t="s">
        <v>64</v>
      </c>
      <c r="B44" s="153" t="s">
        <v>65</v>
      </c>
      <c r="C44" s="153" t="s">
        <v>66</v>
      </c>
      <c r="D44" s="47" t="s">
        <v>67</v>
      </c>
      <c r="E44" s="47" t="s">
        <v>121</v>
      </c>
      <c r="F44" s="47" t="s">
        <v>207</v>
      </c>
      <c r="G44" s="118">
        <f t="shared" si="2"/>
        <v>882500</v>
      </c>
      <c r="H44" s="119">
        <v>845500</v>
      </c>
      <c r="I44" s="119">
        <v>37000</v>
      </c>
      <c r="J44" s="119"/>
    </row>
    <row r="45" spans="1:10" x14ac:dyDescent="0.2">
      <c r="A45" s="124" t="s">
        <v>16</v>
      </c>
      <c r="B45" s="124" t="s">
        <v>16</v>
      </c>
      <c r="C45" s="124" t="s">
        <v>16</v>
      </c>
      <c r="D45" s="125" t="s">
        <v>68</v>
      </c>
      <c r="E45" s="125" t="s">
        <v>16</v>
      </c>
      <c r="F45" s="125" t="s">
        <v>16</v>
      </c>
      <c r="G45" s="126">
        <f>G15+G36</f>
        <v>63900806.280000001</v>
      </c>
      <c r="H45" s="126">
        <f>H15+H36</f>
        <v>58628806.280000001</v>
      </c>
      <c r="I45" s="126">
        <f>I15+I36</f>
        <v>5272000</v>
      </c>
      <c r="J45" s="126">
        <f>J15+J36</f>
        <v>2280000</v>
      </c>
    </row>
    <row r="46" spans="1:10" x14ac:dyDescent="0.2">
      <c r="A46" s="154"/>
      <c r="B46" s="154"/>
      <c r="C46" s="154"/>
      <c r="D46" s="154"/>
      <c r="E46" s="154"/>
      <c r="F46" s="154"/>
      <c r="G46" s="154"/>
      <c r="H46" s="154"/>
      <c r="I46" s="154"/>
      <c r="J46" s="154"/>
    </row>
    <row r="47" spans="1:10" x14ac:dyDescent="0.2">
      <c r="A47" s="154"/>
      <c r="B47" s="154"/>
      <c r="C47" s="154"/>
      <c r="D47" s="154"/>
      <c r="E47" s="154"/>
      <c r="F47" s="154"/>
      <c r="G47" s="154"/>
      <c r="H47" s="154"/>
      <c r="I47" s="154"/>
      <c r="J47" s="154"/>
    </row>
    <row r="48" spans="1:10" x14ac:dyDescent="0.2">
      <c r="A48" s="154"/>
      <c r="B48" s="43"/>
      <c r="C48" s="154"/>
      <c r="D48" s="154"/>
      <c r="E48" s="154"/>
      <c r="F48" s="154"/>
      <c r="G48" s="154"/>
      <c r="H48" s="154"/>
      <c r="I48" s="43"/>
      <c r="J48" s="154"/>
    </row>
    <row r="49" spans="1:10" x14ac:dyDescent="0.2">
      <c r="A49" s="154"/>
      <c r="B49" s="43" t="s">
        <v>17</v>
      </c>
      <c r="C49" s="154"/>
      <c r="D49" s="154"/>
      <c r="E49" s="154"/>
      <c r="F49" s="43" t="s">
        <v>215</v>
      </c>
      <c r="G49" s="154"/>
      <c r="H49" s="154"/>
      <c r="I49" s="154"/>
      <c r="J49" s="154"/>
    </row>
    <row r="50" spans="1:10" x14ac:dyDescent="0.2">
      <c r="A50" s="234"/>
      <c r="B50" s="234"/>
      <c r="C50" s="234"/>
      <c r="D50" s="234"/>
      <c r="E50" s="234"/>
      <c r="F50" s="234"/>
      <c r="G50" s="234"/>
      <c r="H50" s="234"/>
      <c r="I50" s="234"/>
      <c r="J50" s="234"/>
    </row>
  </sheetData>
  <mergeCells count="17">
    <mergeCell ref="A50:J50"/>
    <mergeCell ref="A8:J8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F6:J6"/>
    <mergeCell ref="F1:J1"/>
    <mergeCell ref="F2:J2"/>
    <mergeCell ref="F3:J3"/>
    <mergeCell ref="F4:J4"/>
    <mergeCell ref="F5:J5"/>
  </mergeCells>
  <pageMargins left="0.196850393700787" right="0.196850393700787" top="0.39370078740157499" bottom="0.196850393700787" header="0" footer="0"/>
  <pageSetup paperSize="9" scale="92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view="pageLayout" topLeftCell="A7" zoomScaleNormal="100" workbookViewId="0">
      <selection activeCell="H13" sqref="H13"/>
    </sheetView>
  </sheetViews>
  <sheetFormatPr defaultColWidth="8.85546875" defaultRowHeight="12.75" x14ac:dyDescent="0.2"/>
  <cols>
    <col min="1" max="3" width="12.140625" style="4" customWidth="1"/>
    <col min="4" max="5" width="30.7109375" style="4" customWidth="1"/>
    <col min="6" max="10" width="15.42578125" style="4" customWidth="1"/>
    <col min="11" max="16" width="13.7109375" style="4" customWidth="1"/>
    <col min="17" max="16384" width="8.85546875" style="4"/>
  </cols>
  <sheetData>
    <row r="1" spans="1:16" x14ac:dyDescent="0.2">
      <c r="A1" s="25"/>
      <c r="B1" s="25"/>
      <c r="C1" s="25"/>
      <c r="D1" s="25"/>
      <c r="E1" s="25"/>
      <c r="F1" s="25"/>
      <c r="G1" s="25" t="s">
        <v>123</v>
      </c>
      <c r="H1" s="25"/>
      <c r="I1" s="25"/>
      <c r="J1" s="25"/>
    </row>
    <row r="2" spans="1:16" s="15" customFormat="1" x14ac:dyDescent="0.2">
      <c r="A2" s="25"/>
      <c r="B2" s="25"/>
      <c r="C2" s="25"/>
      <c r="D2" s="25"/>
      <c r="E2" s="25"/>
      <c r="F2" s="25"/>
      <c r="G2" s="25" t="s">
        <v>20</v>
      </c>
      <c r="H2" s="25"/>
      <c r="I2" s="25"/>
      <c r="J2" s="25"/>
    </row>
    <row r="3" spans="1:16" s="15" customFormat="1" x14ac:dyDescent="0.2">
      <c r="A3" s="25"/>
      <c r="B3" s="25"/>
      <c r="C3" s="25"/>
      <c r="D3" s="25"/>
      <c r="E3" s="25"/>
      <c r="F3" s="25"/>
      <c r="G3" s="215" t="s">
        <v>149</v>
      </c>
      <c r="H3" s="215"/>
      <c r="I3" s="215"/>
      <c r="J3" s="215"/>
    </row>
    <row r="4" spans="1:16" s="15" customFormat="1" x14ac:dyDescent="0.2">
      <c r="A4" s="25"/>
      <c r="B4" s="25"/>
      <c r="C4" s="25"/>
      <c r="D4" s="25"/>
      <c r="E4" s="25"/>
      <c r="F4" s="25"/>
      <c r="G4" s="215" t="s">
        <v>203</v>
      </c>
      <c r="H4" s="215"/>
      <c r="I4" s="215"/>
      <c r="J4" s="215"/>
    </row>
    <row r="5" spans="1:16" s="15" customFormat="1" x14ac:dyDescent="0.2">
      <c r="A5" s="25"/>
      <c r="B5" s="25"/>
      <c r="C5" s="25"/>
      <c r="D5" s="25"/>
      <c r="E5" s="25"/>
      <c r="F5" s="25"/>
      <c r="G5" s="215" t="s">
        <v>148</v>
      </c>
      <c r="H5" s="215"/>
      <c r="I5" s="215"/>
      <c r="J5" s="215"/>
    </row>
    <row r="6" spans="1:16" s="15" customFormat="1" x14ac:dyDescent="0.2">
      <c r="A6" s="25"/>
      <c r="B6" s="25"/>
      <c r="C6" s="25"/>
      <c r="D6" s="25"/>
      <c r="E6" s="25"/>
      <c r="F6" s="25"/>
      <c r="G6" s="215" t="s">
        <v>149</v>
      </c>
      <c r="H6" s="215"/>
      <c r="I6" s="215"/>
      <c r="J6" s="215"/>
    </row>
    <row r="7" spans="1:16" s="15" customForma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6" x14ac:dyDescent="0.2">
      <c r="A8" s="226" t="s">
        <v>124</v>
      </c>
      <c r="B8" s="226"/>
      <c r="C8" s="226"/>
      <c r="D8" s="226"/>
      <c r="E8" s="226"/>
      <c r="F8" s="226"/>
      <c r="G8" s="226"/>
      <c r="H8" s="226"/>
      <c r="I8" s="226"/>
      <c r="J8" s="226"/>
      <c r="K8" s="3"/>
      <c r="L8" s="3"/>
      <c r="M8" s="3"/>
      <c r="N8" s="3"/>
      <c r="O8" s="3"/>
      <c r="P8" s="3"/>
    </row>
    <row r="9" spans="1:16" x14ac:dyDescent="0.2">
      <c r="A9" s="226" t="s">
        <v>135</v>
      </c>
      <c r="B9" s="226"/>
      <c r="C9" s="226"/>
      <c r="D9" s="226"/>
      <c r="E9" s="226"/>
      <c r="F9" s="226"/>
      <c r="G9" s="226"/>
      <c r="H9" s="226"/>
      <c r="I9" s="226"/>
      <c r="J9" s="226"/>
      <c r="K9" s="3"/>
      <c r="L9" s="3"/>
      <c r="M9" s="3"/>
      <c r="N9" s="3"/>
      <c r="O9" s="3"/>
      <c r="P9" s="3"/>
    </row>
    <row r="10" spans="1:16" x14ac:dyDescent="0.2">
      <c r="A10" s="26" t="s">
        <v>18</v>
      </c>
      <c r="B10" s="27"/>
      <c r="C10" s="27"/>
      <c r="D10" s="27"/>
      <c r="E10" s="27"/>
      <c r="F10" s="27"/>
      <c r="G10" s="27"/>
      <c r="H10" s="27"/>
      <c r="I10" s="27"/>
      <c r="J10" s="27"/>
      <c r="K10" s="5"/>
      <c r="L10" s="5"/>
      <c r="M10" s="5"/>
      <c r="N10" s="5"/>
      <c r="O10" s="5"/>
      <c r="P10" s="5"/>
    </row>
    <row r="11" spans="1:16" ht="13.9" customHeight="1" x14ac:dyDescent="0.2">
      <c r="A11" s="28" t="s">
        <v>19</v>
      </c>
      <c r="B11" s="25"/>
      <c r="C11" s="25"/>
      <c r="D11" s="25"/>
      <c r="E11" s="25"/>
      <c r="F11" s="25"/>
      <c r="G11" s="25"/>
      <c r="H11" s="25"/>
      <c r="I11" s="25"/>
      <c r="J11" s="29" t="s">
        <v>24</v>
      </c>
    </row>
    <row r="12" spans="1:16" x14ac:dyDescent="0.2">
      <c r="A12" s="28"/>
      <c r="B12" s="25"/>
      <c r="C12" s="25"/>
      <c r="D12" s="25"/>
      <c r="E12" s="25"/>
      <c r="F12" s="25"/>
      <c r="G12" s="25"/>
      <c r="H12" s="25"/>
      <c r="I12" s="25"/>
      <c r="J12" s="25"/>
      <c r="P12" s="6"/>
    </row>
    <row r="13" spans="1:16" ht="122.45" customHeight="1" x14ac:dyDescent="0.2">
      <c r="A13" s="30" t="s">
        <v>25</v>
      </c>
      <c r="B13" s="30" t="s">
        <v>26</v>
      </c>
      <c r="C13" s="30" t="s">
        <v>27</v>
      </c>
      <c r="D13" s="30" t="s">
        <v>71</v>
      </c>
      <c r="E13" s="30" t="s">
        <v>125</v>
      </c>
      <c r="F13" s="30" t="s">
        <v>84</v>
      </c>
      <c r="G13" s="30" t="s">
        <v>85</v>
      </c>
      <c r="H13" s="30" t="s">
        <v>86</v>
      </c>
      <c r="I13" s="30" t="s">
        <v>126</v>
      </c>
      <c r="J13" s="30" t="s">
        <v>88</v>
      </c>
      <c r="P13" s="6"/>
    </row>
    <row r="14" spans="1:16" x14ac:dyDescent="0.2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P14" s="6"/>
    </row>
    <row r="15" spans="1:16" x14ac:dyDescent="0.2">
      <c r="A15" s="50" t="s">
        <v>29</v>
      </c>
      <c r="B15" s="51"/>
      <c r="C15" s="52"/>
      <c r="D15" s="53" t="s">
        <v>30</v>
      </c>
      <c r="E15" s="51"/>
      <c r="F15" s="51"/>
      <c r="G15" s="51"/>
      <c r="H15" s="51"/>
      <c r="I15" s="52">
        <v>338000</v>
      </c>
      <c r="J15" s="51"/>
      <c r="P15" s="6"/>
    </row>
    <row r="16" spans="1:16" x14ac:dyDescent="0.2">
      <c r="A16" s="50" t="s">
        <v>31</v>
      </c>
      <c r="B16" s="51"/>
      <c r="C16" s="52"/>
      <c r="D16" s="53" t="s">
        <v>30</v>
      </c>
      <c r="E16" s="51"/>
      <c r="F16" s="51"/>
      <c r="G16" s="51"/>
      <c r="H16" s="51"/>
      <c r="I16" s="52"/>
      <c r="J16" s="51"/>
      <c r="P16" s="6"/>
    </row>
    <row r="17" spans="1:16" ht="25.5" x14ac:dyDescent="0.2">
      <c r="A17" s="60" t="s">
        <v>53</v>
      </c>
      <c r="B17" s="60" t="s">
        <v>54</v>
      </c>
      <c r="C17" s="61" t="s">
        <v>55</v>
      </c>
      <c r="D17" s="57" t="s">
        <v>56</v>
      </c>
      <c r="E17" s="30"/>
      <c r="F17" s="30"/>
      <c r="G17" s="30"/>
      <c r="H17" s="30"/>
      <c r="I17" s="64">
        <v>338000</v>
      </c>
      <c r="J17" s="30"/>
      <c r="P17" s="6"/>
    </row>
    <row r="18" spans="1:16" x14ac:dyDescent="0.2">
      <c r="A18" s="60"/>
      <c r="B18" s="30"/>
      <c r="C18" s="64"/>
      <c r="D18" s="71" t="s">
        <v>127</v>
      </c>
      <c r="E18" s="30"/>
      <c r="F18" s="30"/>
      <c r="G18" s="30"/>
      <c r="H18" s="30"/>
      <c r="I18" s="64"/>
      <c r="J18" s="30"/>
      <c r="P18" s="6"/>
    </row>
    <row r="19" spans="1:16" ht="24" customHeight="1" x14ac:dyDescent="0.2">
      <c r="A19" s="127"/>
      <c r="B19" s="128"/>
      <c r="C19" s="70"/>
      <c r="D19" s="129"/>
      <c r="E19" s="128" t="s">
        <v>128</v>
      </c>
      <c r="F19" s="128"/>
      <c r="G19" s="128"/>
      <c r="H19" s="128"/>
      <c r="I19" s="70">
        <v>100000</v>
      </c>
      <c r="J19" s="128"/>
      <c r="P19" s="6"/>
    </row>
    <row r="20" spans="1:16" s="10" customFormat="1" ht="63.75" x14ac:dyDescent="0.2">
      <c r="A20" s="127"/>
      <c r="B20" s="128"/>
      <c r="C20" s="70"/>
      <c r="D20" s="129"/>
      <c r="E20" s="128" t="s">
        <v>133</v>
      </c>
      <c r="F20" s="128"/>
      <c r="G20" s="128"/>
      <c r="H20" s="128"/>
      <c r="I20" s="70">
        <v>50000</v>
      </c>
      <c r="J20" s="128"/>
      <c r="P20" s="9"/>
    </row>
    <row r="21" spans="1:16" s="10" customFormat="1" ht="51" x14ac:dyDescent="0.2">
      <c r="A21" s="127"/>
      <c r="B21" s="128"/>
      <c r="C21" s="70"/>
      <c r="D21" s="129"/>
      <c r="E21" s="128" t="s">
        <v>134</v>
      </c>
      <c r="F21" s="128"/>
      <c r="G21" s="128"/>
      <c r="H21" s="128"/>
      <c r="I21" s="70">
        <v>188000</v>
      </c>
      <c r="J21" s="128"/>
      <c r="P21" s="9"/>
    </row>
    <row r="22" spans="1:16" s="10" customFormat="1" x14ac:dyDescent="0.2">
      <c r="A22" s="127"/>
      <c r="B22" s="128"/>
      <c r="C22" s="70"/>
      <c r="D22" s="129"/>
      <c r="E22" s="128"/>
      <c r="F22" s="128"/>
      <c r="G22" s="128"/>
      <c r="H22" s="128"/>
      <c r="I22" s="70"/>
      <c r="J22" s="128"/>
      <c r="P22" s="9"/>
    </row>
    <row r="23" spans="1:16" x14ac:dyDescent="0.2">
      <c r="A23" s="51" t="s">
        <v>79</v>
      </c>
      <c r="B23" s="51" t="s">
        <v>79</v>
      </c>
      <c r="C23" s="51" t="s">
        <v>79</v>
      </c>
      <c r="D23" s="51" t="s">
        <v>68</v>
      </c>
      <c r="E23" s="51" t="s">
        <v>79</v>
      </c>
      <c r="F23" s="51" t="s">
        <v>79</v>
      </c>
      <c r="G23" s="51" t="s">
        <v>79</v>
      </c>
      <c r="H23" s="51" t="s">
        <v>78</v>
      </c>
      <c r="I23" s="52">
        <v>338000</v>
      </c>
      <c r="J23" s="51" t="s">
        <v>79</v>
      </c>
      <c r="P23" s="6"/>
    </row>
    <row r="24" spans="1:16" x14ac:dyDescent="0.2">
      <c r="A24" s="28"/>
      <c r="B24" s="25"/>
      <c r="C24" s="25"/>
      <c r="D24" s="25"/>
      <c r="E24" s="25"/>
      <c r="F24" s="25"/>
      <c r="G24" s="25"/>
      <c r="H24" s="25"/>
      <c r="I24" s="25"/>
      <c r="J24" s="25"/>
    </row>
    <row r="25" spans="1:16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6" x14ac:dyDescent="0.2">
      <c r="A26" s="25"/>
      <c r="B26" s="43" t="s">
        <v>17</v>
      </c>
      <c r="C26" s="25"/>
      <c r="D26" s="25"/>
      <c r="E26" s="25"/>
      <c r="F26" s="25"/>
      <c r="G26" s="43" t="s">
        <v>215</v>
      </c>
      <c r="H26" s="25"/>
      <c r="J26" s="25"/>
    </row>
    <row r="27" spans="1:16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</row>
  </sheetData>
  <mergeCells count="6">
    <mergeCell ref="G3:J3"/>
    <mergeCell ref="A8:J8"/>
    <mergeCell ref="A9:J9"/>
    <mergeCell ref="G4:J4"/>
    <mergeCell ref="G5:J5"/>
    <mergeCell ref="G6:J6"/>
  </mergeCells>
  <pageMargins left="0.196850393700787" right="0.13270833333333334" top="0.39370078740157499" bottom="0.196850393700787" header="0" footer="0"/>
  <pageSetup paperSize="9" scale="9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2021-08-31T08:48:50Z</cp:lastPrinted>
  <dcterms:created xsi:type="dcterms:W3CDTF">2020-12-23T06:51:23Z</dcterms:created>
  <dcterms:modified xsi:type="dcterms:W3CDTF">2021-10-05T05:26:24Z</dcterms:modified>
</cp:coreProperties>
</file>