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0" yWindow="210" windowWidth="13545" windowHeight="12090" activeTab="7"/>
  </bookViews>
  <sheets>
    <sheet name="Дод.1" sheetId="11" r:id="rId1"/>
    <sheet name="Дод.2" sheetId="12" r:id="rId2"/>
    <sheet name="Дод.3" sheetId="13" r:id="rId3"/>
    <sheet name="дод4" sheetId="4" r:id="rId4"/>
    <sheet name="дод5" sheetId="6" r:id="rId5"/>
    <sheet name="дод6" sheetId="5" r:id="rId6"/>
    <sheet name="дод7" sheetId="10" r:id="rId7"/>
    <sheet name="дод8" sheetId="8" r:id="rId8"/>
  </sheets>
  <calcPr calcId="145621"/>
</workbook>
</file>

<file path=xl/calcChain.xml><?xml version="1.0" encoding="utf-8"?>
<calcChain xmlns="http://schemas.openxmlformats.org/spreadsheetml/2006/main">
  <c r="E62" i="13" l="1"/>
  <c r="E61" i="13" s="1"/>
  <c r="P65" i="13"/>
  <c r="F49" i="13" l="1"/>
  <c r="E49" i="13"/>
  <c r="P27" i="13" l="1"/>
  <c r="L30" i="13" l="1"/>
  <c r="J30" i="13"/>
  <c r="J66" i="13" s="1"/>
  <c r="L40" i="13"/>
  <c r="K40" i="13"/>
  <c r="J40" i="13"/>
  <c r="P31" i="13"/>
  <c r="K31" i="13"/>
  <c r="K30" i="13" s="1"/>
  <c r="K66" i="13" s="1"/>
  <c r="J17" i="13"/>
  <c r="H40" i="13"/>
  <c r="H30" i="13"/>
  <c r="H66" i="13"/>
  <c r="H17" i="13"/>
  <c r="G40" i="13"/>
  <c r="G30" i="13"/>
  <c r="G17" i="13"/>
  <c r="F30" i="13"/>
  <c r="F40" i="13"/>
  <c r="F66" i="13" s="1"/>
  <c r="E17" i="13"/>
  <c r="E16" i="13" s="1"/>
  <c r="E40" i="13"/>
  <c r="P40" i="13" s="1"/>
  <c r="E30" i="13"/>
  <c r="P42" i="13"/>
  <c r="P41" i="13"/>
  <c r="P26" i="13"/>
  <c r="P25" i="13"/>
  <c r="P24" i="13"/>
  <c r="P23" i="13"/>
  <c r="P22" i="13"/>
  <c r="P21" i="13"/>
  <c r="G66" i="13" l="1"/>
  <c r="P30" i="13"/>
  <c r="L66" i="13"/>
  <c r="E66" i="13"/>
  <c r="P66" i="13" l="1"/>
  <c r="P64" i="13"/>
  <c r="P63" i="13"/>
  <c r="P62" i="13"/>
  <c r="P61" i="13"/>
  <c r="P60" i="13"/>
  <c r="P59" i="13"/>
  <c r="P58" i="13"/>
  <c r="P57" i="13"/>
  <c r="P56" i="13"/>
  <c r="P55" i="13"/>
  <c r="P54" i="13"/>
  <c r="P53" i="13"/>
  <c r="P52" i="13"/>
  <c r="P51" i="13"/>
  <c r="P50" i="13"/>
  <c r="P49" i="13"/>
  <c r="P48" i="13"/>
  <c r="P47" i="13"/>
  <c r="P45" i="13"/>
  <c r="P44" i="13"/>
  <c r="P43" i="13"/>
  <c r="P39" i="13"/>
  <c r="P38" i="13"/>
  <c r="P37" i="13"/>
  <c r="P36" i="13"/>
  <c r="P35" i="13"/>
  <c r="P34" i="13"/>
  <c r="P33" i="13"/>
  <c r="P32" i="13"/>
  <c r="P19" i="13"/>
  <c r="P18" i="13"/>
  <c r="P17" i="13"/>
  <c r="P16" i="13"/>
  <c r="C29" i="12"/>
  <c r="C28" i="12"/>
  <c r="C27" i="12"/>
  <c r="C26" i="12"/>
  <c r="C25" i="12"/>
  <c r="C24" i="12"/>
  <c r="C22" i="12"/>
  <c r="C21" i="12"/>
  <c r="C20" i="12"/>
  <c r="C19" i="12"/>
  <c r="C18" i="12"/>
  <c r="C17" i="12"/>
  <c r="C16" i="12"/>
  <c r="C15" i="12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G44" i="10" l="1"/>
  <c r="I42" i="10"/>
  <c r="J42" i="10"/>
  <c r="H42" i="10"/>
  <c r="G43" i="10"/>
  <c r="H14" i="10"/>
  <c r="I32" i="10"/>
  <c r="J32" i="10"/>
  <c r="H32" i="10"/>
  <c r="G38" i="10"/>
  <c r="G33" i="10"/>
  <c r="G16" i="10"/>
  <c r="I14" i="10"/>
  <c r="J14" i="10"/>
  <c r="G15" i="10"/>
  <c r="G42" i="10" l="1"/>
  <c r="I45" i="10"/>
  <c r="J45" i="10"/>
  <c r="G14" i="10"/>
  <c r="H45" i="10"/>
  <c r="G40" i="10"/>
  <c r="G41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17" i="10"/>
  <c r="G39" i="10" l="1"/>
  <c r="G37" i="10"/>
  <c r="G34" i="10"/>
  <c r="G36" i="10"/>
  <c r="G35" i="10"/>
  <c r="G32" i="10" l="1"/>
  <c r="G45" i="10" s="1"/>
  <c r="D43" i="6" l="1"/>
  <c r="D26" i="6"/>
  <c r="D24" i="6"/>
  <c r="D22" i="6"/>
  <c r="D20" i="6"/>
  <c r="D16" i="6"/>
  <c r="D42" i="6" l="1"/>
  <c r="D41" i="6"/>
  <c r="I19" i="8" l="1"/>
</calcChain>
</file>

<file path=xl/sharedStrings.xml><?xml version="1.0" encoding="utf-8"?>
<sst xmlns="http://schemas.openxmlformats.org/spreadsheetml/2006/main" count="764" uniqueCount="345">
  <si>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</si>
  <si>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</si>
  <si>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</si>
  <si>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</si>
  <si>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</si>
  <si>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</si>
  <si>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</si>
  <si>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</si>
  <si>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</si>
  <si>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</si>
  <si>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</si>
  <si>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</si>
  <si>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</si>
  <si>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</si>
  <si>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</si>
  <si>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</si>
  <si>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</si>
  <si>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</si>
  <si>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</si>
  <si>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</si>
  <si>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</si>
  <si>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</si>
  <si>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</si>
  <si>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</si>
  <si>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</si>
  <si>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</si>
  <si>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</si>
  <si>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</si>
  <si>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</si>
  <si>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</si>
  <si>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</si>
  <si>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</si>
  <si>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</si>
  <si>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</si>
  <si>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</si>
  <si>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</si>
  <si>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</si>
  <si>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</si>
  <si>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</si>
  <si>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</si>
  <si>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</si>
  <si>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</si>
  <si>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</si>
  <si>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</si>
  <si>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</si>
  <si>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</si>
  <si>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</si>
  <si>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</si>
  <si>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</si>
  <si>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</si>
  <si>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</si>
  <si>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</si>
  <si>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</si>
  <si>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</si>
  <si>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</si>
  <si>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</si>
  <si>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</si>
  <si>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</si>
  <si>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</si>
  <si>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</si>
  <si>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</si>
  <si>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</si>
  <si>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</si>
  <si>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</si>
  <si>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</si>
  <si>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</si>
  <si>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</si>
  <si>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</si>
  <si>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</si>
  <si>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</si>
  <si>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</si>
  <si>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</si>
  <si>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</si>
  <si>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</si>
  <si>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Разом доходів</t>
  </si>
  <si>
    <t>X</t>
  </si>
  <si>
    <t>Селищний голова</t>
  </si>
  <si>
    <t>11512000000</t>
  </si>
  <si>
    <t>(код бюджету)</t>
  </si>
  <si>
    <t>Додаток 2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</si>
  <si>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</si>
  <si>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</si>
  <si>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</si>
  <si>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</si>
  <si>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</si>
  <si>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</si>
  <si>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</si>
  <si>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</si>
  <si>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</si>
  <si>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</si>
  <si>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</si>
  <si>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</si>
  <si>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</si>
  <si>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</si>
  <si>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</si>
  <si>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</si>
  <si>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</si>
  <si>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</si>
  <si>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</si>
  <si>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</si>
  <si>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</si>
  <si>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</si>
  <si>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</si>
  <si>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</si>
  <si>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</si>
  <si>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</si>
  <si>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</si>
  <si>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</si>
  <si>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</si>
  <si>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</si>
  <si>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</si>
  <si>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</si>
  <si>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</si>
  <si>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0112020</t>
  </si>
  <si>
    <t>2020</t>
  </si>
  <si>
    <t>0732</t>
  </si>
  <si>
    <t>Спеціалізована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</si>
  <si>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</si>
  <si>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</si>
  <si>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</si>
  <si>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</si>
  <si>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</si>
  <si>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</si>
  <si>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</si>
  <si>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</si>
  <si>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0113112</t>
  </si>
  <si>
    <t>3112</t>
  </si>
  <si>
    <t>1040</t>
  </si>
  <si>
    <t>Заходи державної політики з питань дітей та їх соціального захисту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</si>
  <si>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</si>
  <si>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</si>
  <si>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</si>
  <si>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</si>
  <si>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</si>
  <si>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</si>
  <si>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</si>
  <si>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</si>
  <si>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0118340</t>
  </si>
  <si>
    <t>8340</t>
  </si>
  <si>
    <t>0540</t>
  </si>
  <si>
    <t>Природоохоронні заходи за рахунок цільових фондів</t>
  </si>
  <si>
    <t>9770</t>
  </si>
  <si>
    <t>Інші субвенції з місцевого бюджету</t>
  </si>
  <si>
    <t>0600000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</si>
  <si>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</si>
  <si>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</si>
  <si>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</si>
  <si>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</si>
  <si>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</si>
  <si>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</si>
  <si>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</si>
  <si>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</si>
  <si>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</si>
  <si>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</si>
  <si>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</si>
  <si>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</si>
  <si>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</si>
  <si>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</si>
  <si>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</si>
  <si>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</si>
  <si>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</si>
  <si>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</si>
  <si>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</si>
  <si>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</si>
  <si>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спеціальної освіти мистецькими школами</t>
  </si>
  <si>
    <t>0990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</si>
  <si>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</si>
  <si>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</si>
  <si>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</si>
  <si>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</si>
  <si>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</si>
  <si>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</si>
  <si>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</si>
  <si>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</si>
  <si>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</si>
  <si>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</si>
  <si>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</si>
  <si>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</si>
  <si>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</si>
  <si>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</si>
  <si>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</si>
  <si>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Фінансовий відділ Смолінської селищної ради</t>
  </si>
  <si>
    <t>3710000</t>
  </si>
  <si>
    <t>3710160</t>
  </si>
  <si>
    <t>УСЬОГО</t>
  </si>
  <si>
    <t>Додаток 4</t>
  </si>
  <si>
    <t>КРЕДИТУВАННЯ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</si>
  <si>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</si>
  <si>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</si>
  <si>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</si>
  <si>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</si>
  <si>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</si>
  <si>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</si>
  <si>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</si>
  <si>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 xml:space="preserve"> </t>
  </si>
  <si>
    <t>х</t>
  </si>
  <si>
    <t>Додаток 6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</si>
  <si>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</si>
  <si>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</si>
  <si>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</si>
  <si>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Рівень готовності об'єкта на кінець бюджетного періоду, %</t>
  </si>
  <si>
    <t>Додаток 5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</si>
  <si>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</si>
  <si>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</si>
  <si>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</si>
  <si>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</si>
  <si>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</si>
  <si>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Бюджет Смолінської селищної територіальної громади</t>
  </si>
  <si>
    <t>41033900</t>
  </si>
  <si>
    <t>41040200</t>
  </si>
  <si>
    <t>41051000</t>
  </si>
  <si>
    <t>41051200</t>
  </si>
  <si>
    <t>41051500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</si>
  <si>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</si>
  <si>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</si>
  <si>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</si>
  <si>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</si>
  <si>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</si>
  <si>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</si>
  <si>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Додаток 7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</si>
  <si>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</si>
  <si>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</si>
  <si>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</si>
  <si>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</si>
  <si>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 xml:space="preserve">	Програма соціальної підтримки дітей Смолінської селищної територіальної громади на 2021 рік</t>
  </si>
  <si>
    <t>Вiддiл освiти, культури, молодi та спорту Смолiнської селищної ради</t>
  </si>
  <si>
    <t>Комплексна програма розвитку освіти Смолінської селищної територіальної громади на 2021-2025 роки</t>
  </si>
  <si>
    <t>Програма розвитку культури Смолінської селищної територіальної громади на 2021 рік</t>
  </si>
  <si>
    <t>3719770</t>
  </si>
  <si>
    <t>Додаток 8</t>
  </si>
  <si>
    <t>ПЕРЕЛІК</t>
  </si>
  <si>
    <t>Найменування об'єкта відповідно природоохоронного заходу</t>
  </si>
  <si>
    <t>Обсяг видатків, які спрямовуються на природоохоронні заходи та об'єкти у бюджетному періоді, гривень</t>
  </si>
  <si>
    <t>з них:</t>
  </si>
  <si>
    <t>Озеленення вулиць на території громади, розширення паркових зон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</si>
  <si>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</si>
  <si>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</si>
  <si>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</si>
  <si>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</si>
  <si>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Місцеві податки та збори, що сплачуються (перераховуються) згідно з Податковим кодексом України</t>
  </si>
  <si>
    <t>Надходження від орендної плати за користування майновим комплексом та іншим майном, що перебуває в комунальній власності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</si>
  <si>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</si>
  <si>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ДОХОДИ_x000D_
місцевого бюджету на 2022 рік</t>
  </si>
  <si>
    <t>"Про бюджет Смолінської селищної територіальної громади на 2022 рік"</t>
  </si>
  <si>
    <t>-</t>
  </si>
  <si>
    <t>Міжбюджетні трансферти на 2022 рік</t>
  </si>
  <si>
    <t>0113160</t>
  </si>
  <si>
    <t>0113031</t>
  </si>
  <si>
    <t>0113032</t>
  </si>
  <si>
    <t>0117461</t>
  </si>
  <si>
    <t>0456</t>
  </si>
  <si>
    <t>0117350</t>
  </si>
  <si>
    <t>0443</t>
  </si>
  <si>
    <t>Членські внески до асоціацій органів місцевого самоврядування</t>
  </si>
  <si>
    <t>0490</t>
  </si>
  <si>
    <t>Резервний фонд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</si>
  <si>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</si>
  <si>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</si>
  <si>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</si>
  <si>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>Забезпечення соц.послугами за місцем проживання громадян,які не здатні до самообслуговування, у зв"язку з похилим віком,хворобою,інвалідністю</t>
  </si>
  <si>
    <t>Програма економічного і соціального розвитку Смолінської селищної територіальної громади на 2021-2024 роки</t>
  </si>
  <si>
    <t>Надання інших пільг окремим категоріям громадян відповідно до законодавства</t>
  </si>
  <si>
    <t>Надання інших пільг окремим категоріям громадян з оплати послуг зв"язку</t>
  </si>
  <si>
    <t>Надання соціальних гарантій фізичним особам,які надаюсть соц.послуги громадянам похилого віку, особам з інвалідністю,дітям з інвалідністю,хворим,які не здатні до самообслуговування і потребують сторонньої допомоги</t>
  </si>
  <si>
    <t>Рішення сесії Смолінської селищної ради від 09.07.2021 року № 150</t>
  </si>
  <si>
    <t>0117680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</si>
  <si>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</si>
  <si>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</si>
  <si>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Програма охорони навколишнього природного середовища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</si>
  <si>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</si>
  <si>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 xml:space="preserve">Надання позашкільної освіти закладами позашкільної освіти, заходи із позашкільної роботи з дітьми </t>
  </si>
  <si>
    <t>Забезпечення діяльності палаців і будинків культури, клубів ,центрів дозвілля та інших клубних закладів</t>
  </si>
  <si>
    <t>М.МАЗУРА</t>
  </si>
  <si>
    <t>06110160</t>
  </si>
  <si>
    <t>Розроблення схем планування та забудови територій (містобудівної документації)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</si>
  <si>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</si>
  <si>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</si>
  <si>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</si>
  <si>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</si>
  <si>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ОБСЯГИ</t>
  </si>
  <si>
    <t xml:space="preserve">капітальних акладень бюджету у розрізі інвестиційних проектів </t>
  </si>
  <si>
    <t xml:space="preserve">  у 2022 році</t>
  </si>
  <si>
    <t>Рішення сесії Смолінської селищної ради від 10 квітня 2020 року № 429 в редакції рішення селищної ради від 09.07.2021 року № 150</t>
  </si>
  <si>
    <t>Комплексна цільова програма для пільгових категорій населення Смолінської селищної територіальної громади на 2021-2023 роки</t>
  </si>
  <si>
    <t>Рішення сесії Смолінської селищної ради від 18 грудня 2020 року № 35</t>
  </si>
  <si>
    <t>Програма призначення і виплати компенсацій фізичним особам, які надають соціальні послуги на 2021-2023 роки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</si>
  <si>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</si>
  <si>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</si>
  <si>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Програма соціального захисту малозабезпечених верств населення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</si>
  <si>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08.10.2021 року № 196</t>
  </si>
  <si>
    <t>Програма розвитку земельних відносин та містобудівної діяльності Смолінської селищної територіальної громади на 2021-2024 роки</t>
  </si>
  <si>
    <t>Рішення сесії Смолінської селищної ради від 09 липня 2021 року № 150</t>
  </si>
  <si>
    <t>0611142</t>
  </si>
  <si>
    <t>Інші програми та заходи у сфері освіти</t>
  </si>
  <si>
    <t xml:space="preserve">Обсяг капітальних вкладень місцевого бюджету у 2022 році гривень </t>
  </si>
  <si>
    <t>Очікуваний рівень готовності проекту  на кінець 2022 року , %</t>
  </si>
  <si>
    <t>Капітальний ремонт будівлі  головного корпусу  Смолінського  НВО "Загальноосвітня школа І - ІІІ  ступенів – гімназія – позашкільний навчальний заклад» Смолінської селищної ради  Маловисківського району Кіровоградської області ( із застосуванням  енергоефективних рішень) по вул. Казакова, 42,смт.Смоліне Маловисківського району Кіровоградської області"</t>
  </si>
  <si>
    <t>ФІНАНСУВАННЯ_x000D_
місцевого бюджету на 2022 рік</t>
  </si>
  <si>
    <t>Інше внутрішнє фінансування</t>
  </si>
  <si>
    <t>Одержано</t>
  </si>
  <si>
    <t>На початок періоду</t>
  </si>
  <si>
    <t>На кінець періоду</t>
  </si>
  <si>
    <t>видатків місцевого бюджету на 2022 рік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</si>
  <si>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</si>
  <si>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3031</t>
  </si>
  <si>
    <t>1030</t>
  </si>
  <si>
    <t>3032</t>
  </si>
  <si>
    <t>Надання пільг окремим категоріям громадян з оплати послуг зв`язку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</si>
  <si>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</si>
  <si>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</si>
  <si>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7350</t>
  </si>
  <si>
    <t>Відділ освіти Смолінської селищної ради</t>
  </si>
  <si>
    <t>Відділ освіти Смолінської селищної рад</t>
  </si>
  <si>
    <t>Надання спеціалізованої освіти мистецькими школами</t>
  </si>
  <si>
    <t>1142</t>
  </si>
  <si>
    <t>Орган з питань фінансів</t>
  </si>
  <si>
    <t>3718710</t>
  </si>
  <si>
    <t>8710</t>
  </si>
  <si>
    <t>Резервний фонд місцевого бюджету</t>
  </si>
  <si>
    <t>Реконструкція частини будівлі Смолінського ліцею № 1 з улаштуванням санвузлів за адресою: Новоукраїнський район смт Смоліне вул.Будівельників,1</t>
  </si>
  <si>
    <t>0810160</t>
  </si>
  <si>
    <t>0812020</t>
  </si>
  <si>
    <t>0812111</t>
  </si>
  <si>
    <t>0813031</t>
  </si>
  <si>
    <t>0813032</t>
  </si>
  <si>
    <t>0813104</t>
  </si>
  <si>
    <t>0813112</t>
  </si>
  <si>
    <t>0813160</t>
  </si>
  <si>
    <t>0813242</t>
  </si>
  <si>
    <t>Відділ будівництва, земельних ресурсів, архітертури та житлово - комунального господарства</t>
  </si>
  <si>
    <t>01500000</t>
  </si>
  <si>
    <t>01510160</t>
  </si>
  <si>
    <t>0150180</t>
  </si>
  <si>
    <t>0156030</t>
  </si>
  <si>
    <t>0157350</t>
  </si>
  <si>
    <t>0157461</t>
  </si>
  <si>
    <t>0158340</t>
  </si>
  <si>
    <t>Відділ соціального захисту , соціального забезпечення та охорони здоровя</t>
  </si>
  <si>
    <t>0800000</t>
  </si>
  <si>
    <t>до рішення Смолінської селищної ради</t>
  </si>
  <si>
    <t>в редакції рішення Смолінської селищної ради від 11.02.2022 року № ___</t>
  </si>
  <si>
    <t xml:space="preserve">"Про внесення змін до бюджету ради від 10.12.2021 року № 243 </t>
  </si>
  <si>
    <t>природоохоронних заходів та об'єктів, фінансування яких буде здійснюватися у 2022 році за рахунок коштів охорони навколишнього природного середовища</t>
  </si>
  <si>
    <t>видатків селищного бюджету на 2022 рік</t>
  </si>
  <si>
    <t>Розподіл витрат місцевого бюджету на реалізацію місцевих/регіональних програм у 2022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</si>
</sst>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-#,##0;#,&quot;-&quot;"/>
    <numFmt numFmtId="165" formatCode="_-* #,##0.00_₴_-;\-* #,##0.00_₴_-;_-* &quot;-&quot;??_₴_-;_-@_-"/>
    <numFmt numFmtId="166" formatCode="_-* #,##0.00_р_._-;\-* #,##0.00_р_._-;_-* &quot;-&quot;??_р_._-;_-@_-"/>
    <numFmt numFmtId="167" formatCode="0.0"/>
    <numFmt numFmtId="168" formatCode="0_ ;\-0\ "/>
  </numFmts>
  <fonts count="28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9"/>
      <color theme="1"/>
      <name val="Times New Roman"/>
      <family val="2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9">
    <xf numFmtId="0" fontId="0" fillId="0" borderId="0"/>
    <xf numFmtId="0" fontId="7" fillId="0" borderId="0"/>
    <xf numFmtId="0" fontId="3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5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8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2" fillId="0" borderId="0"/>
  </cellStyleXfs>
  <cellXfs count="2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0" fillId="0" borderId="0" xfId="0" applyAlignme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8" fillId="0" borderId="0" xfId="2" applyFont="1" applyAlignment="1">
      <alignment horizontal="left"/>
    </xf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0" fontId="7" fillId="2" borderId="2" xfId="0" applyFont="1" applyFill="1" applyBorder="1"/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7" fillId="4" borderId="2" xfId="0" applyNumberFormat="1" applyFont="1" applyFill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164" fontId="7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2" xfId="0" quotePrefix="1" applyFont="1" applyFill="1" applyBorder="1" applyAlignment="1">
      <alignment horizontal="center" vertical="center"/>
    </xf>
    <xf numFmtId="4" fontId="7" fillId="0" borderId="2" xfId="0" quotePrefix="1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 wrapText="1"/>
    </xf>
    <xf numFmtId="4" fontId="7" fillId="0" borderId="2" xfId="0" quotePrefix="1" applyNumberFormat="1" applyFont="1" applyBorder="1" applyAlignment="1">
      <alignment horizontal="center" vertical="center" wrapText="1"/>
    </xf>
    <xf numFmtId="1" fontId="7" fillId="0" borderId="2" xfId="0" quotePrefix="1" applyNumberFormat="1" applyFont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right" vertical="center"/>
    </xf>
    <xf numFmtId="0" fontId="0" fillId="4" borderId="0" xfId="0" applyFill="1"/>
    <xf numFmtId="4" fontId="13" fillId="4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164" fontId="8" fillId="2" borderId="2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/>
    <xf numFmtId="0" fontId="7" fillId="0" borderId="0" xfId="0" applyFont="1" applyAlignment="1">
      <alignment wrapText="1"/>
    </xf>
    <xf numFmtId="165" fontId="7" fillId="0" borderId="2" xfId="103" quotePrefix="1" applyFont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7" fillId="0" borderId="1" xfId="0" quotePrefix="1" applyFont="1" applyBorder="1" applyAlignment="1">
      <alignment horizontal="center"/>
    </xf>
    <xf numFmtId="0" fontId="12" fillId="0" borderId="0" xfId="0" applyFont="1"/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quotePrefix="1" applyNumberFormat="1" applyFont="1" applyBorder="1" applyAlignment="1">
      <alignment vertical="center" wrapText="1"/>
    </xf>
    <xf numFmtId="167" fontId="7" fillId="0" borderId="2" xfId="0" quotePrefix="1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20" fillId="0" borderId="12" xfId="0" applyFont="1" applyBorder="1" applyAlignment="1">
      <alignment vertical="top" wrapText="1"/>
    </xf>
    <xf numFmtId="165" fontId="8" fillId="0" borderId="0" xfId="103" applyFont="1" applyAlignment="1">
      <alignment horizontal="left"/>
    </xf>
    <xf numFmtId="165" fontId="7" fillId="0" borderId="0" xfId="103" applyFont="1" applyAlignment="1"/>
    <xf numFmtId="165" fontId="7" fillId="0" borderId="0" xfId="103" applyFont="1"/>
    <xf numFmtId="165" fontId="7" fillId="0" borderId="0" xfId="103" applyFont="1" applyAlignment="1">
      <alignment horizontal="right"/>
    </xf>
    <xf numFmtId="165" fontId="21" fillId="0" borderId="0" xfId="103" applyFont="1" applyAlignment="1">
      <alignment horizontal="left"/>
    </xf>
    <xf numFmtId="165" fontId="7" fillId="0" borderId="3" xfId="103" applyFont="1" applyBorder="1" applyAlignment="1">
      <alignment horizontal="center" vertical="top" wrapText="1"/>
    </xf>
    <xf numFmtId="165" fontId="8" fillId="0" borderId="3" xfId="103" applyFont="1" applyBorder="1" applyAlignment="1">
      <alignment horizontal="center" vertical="center"/>
    </xf>
    <xf numFmtId="165" fontId="8" fillId="0" borderId="3" xfId="103" applyFont="1" applyBorder="1" applyAlignment="1">
      <alignment horizontal="centerContinuous" vertical="center" wrapText="1"/>
    </xf>
    <xf numFmtId="165" fontId="8" fillId="0" borderId="5" xfId="103" applyFont="1" applyBorder="1" applyAlignment="1">
      <alignment horizontal="centerContinuous" vertical="center"/>
    </xf>
    <xf numFmtId="165" fontId="7" fillId="0" borderId="3" xfId="103" applyFont="1" applyBorder="1" applyAlignment="1">
      <alignment horizontal="center" vertical="center"/>
    </xf>
    <xf numFmtId="165" fontId="7" fillId="0" borderId="3" xfId="103" applyFont="1" applyBorder="1" applyAlignment="1">
      <alignment horizontal="centerContinuous" vertical="center" wrapText="1"/>
    </xf>
    <xf numFmtId="165" fontId="7" fillId="0" borderId="5" xfId="103" applyFont="1" applyBorder="1" applyAlignment="1">
      <alignment horizontal="centerContinuous" vertical="center"/>
    </xf>
    <xf numFmtId="165" fontId="7" fillId="0" borderId="13" xfId="103" applyFont="1" applyBorder="1" applyAlignment="1">
      <alignment horizontal="center" vertical="center"/>
    </xf>
    <xf numFmtId="165" fontId="7" fillId="0" borderId="13" xfId="103" applyFont="1" applyBorder="1" applyAlignment="1">
      <alignment horizontal="centerContinuous" vertical="center" wrapText="1"/>
    </xf>
    <xf numFmtId="165" fontId="7" fillId="0" borderId="14" xfId="103" applyFont="1" applyBorder="1" applyAlignment="1">
      <alignment horizontal="centerContinuous" vertical="center"/>
    </xf>
    <xf numFmtId="165" fontId="8" fillId="3" borderId="3" xfId="103" applyFont="1" applyFill="1" applyBorder="1" applyAlignment="1">
      <alignment horizontal="center"/>
    </xf>
    <xf numFmtId="165" fontId="8" fillId="3" borderId="3" xfId="103" applyFont="1" applyFill="1" applyBorder="1" applyAlignment="1">
      <alignment horizontal="left" vertical="center"/>
    </xf>
    <xf numFmtId="165" fontId="8" fillId="3" borderId="5" xfId="103" applyFont="1" applyFill="1" applyBorder="1" applyAlignment="1">
      <alignment horizontal="centerContinuous" vertical="center"/>
    </xf>
    <xf numFmtId="165" fontId="7" fillId="0" borderId="2" xfId="103" applyFont="1" applyBorder="1" applyAlignment="1">
      <alignment horizontal="center" vertical="top" wrapText="1"/>
    </xf>
    <xf numFmtId="165" fontId="8" fillId="0" borderId="2" xfId="103" applyFont="1" applyBorder="1" applyAlignment="1">
      <alignment horizontal="centerContinuous" vertical="center"/>
    </xf>
    <xf numFmtId="165" fontId="8" fillId="0" borderId="2" xfId="103" applyFont="1" applyBorder="1" applyAlignment="1">
      <alignment horizontal="centerContinuous" vertical="center" wrapText="1"/>
    </xf>
    <xf numFmtId="165" fontId="7" fillId="0" borderId="15" xfId="103" applyFont="1" applyBorder="1" applyAlignment="1">
      <alignment horizontal="centerContinuous" vertical="center"/>
    </xf>
    <xf numFmtId="165" fontId="7" fillId="0" borderId="15" xfId="103" applyFont="1" applyBorder="1" applyAlignment="1">
      <alignment horizontal="centerContinuous" vertical="center" wrapText="1"/>
    </xf>
    <xf numFmtId="165" fontId="8" fillId="0" borderId="2" xfId="103" applyFont="1" applyBorder="1" applyAlignment="1">
      <alignment horizontal="center" vertical="center"/>
    </xf>
    <xf numFmtId="165" fontId="8" fillId="0" borderId="3" xfId="103" applyFont="1" applyBorder="1" applyAlignment="1">
      <alignment horizontal="center" vertical="center" wrapText="1"/>
    </xf>
    <xf numFmtId="165" fontId="7" fillId="0" borderId="2" xfId="103" applyFont="1" applyBorder="1" applyAlignment="1">
      <alignment horizontal="center" vertical="center"/>
    </xf>
    <xf numFmtId="165" fontId="7" fillId="0" borderId="3" xfId="103" applyFont="1" applyBorder="1" applyAlignment="1">
      <alignment horizontal="center" vertical="center" wrapText="1"/>
    </xf>
    <xf numFmtId="165" fontId="8" fillId="3" borderId="2" xfId="103" applyFont="1" applyFill="1" applyBorder="1" applyAlignment="1">
      <alignment horizontal="center" vertical="center"/>
    </xf>
    <xf numFmtId="165" fontId="8" fillId="0" borderId="0" xfId="103" applyFont="1" applyAlignment="1">
      <alignment horizontal="right"/>
    </xf>
    <xf numFmtId="168" fontId="7" fillId="0" borderId="15" xfId="103" applyNumberFormat="1" applyFont="1" applyBorder="1" applyAlignment="1">
      <alignment horizontal="center" vertical="top" wrapText="1"/>
    </xf>
    <xf numFmtId="168" fontId="7" fillId="0" borderId="13" xfId="103" applyNumberFormat="1" applyFont="1" applyBorder="1" applyAlignment="1">
      <alignment horizontal="center" vertical="top" wrapText="1"/>
    </xf>
    <xf numFmtId="4" fontId="7" fillId="0" borderId="0" xfId="103" applyNumberFormat="1" applyFont="1" applyAlignment="1">
      <alignment horizontal="center" vertical="center"/>
    </xf>
    <xf numFmtId="4" fontId="7" fillId="0" borderId="5" xfId="103" applyNumberFormat="1" applyFont="1" applyBorder="1" applyAlignment="1">
      <alignment horizontal="center" vertical="center" wrapText="1"/>
    </xf>
    <xf numFmtId="4" fontId="8" fillId="2" borderId="5" xfId="103" applyNumberFormat="1" applyFont="1" applyFill="1" applyBorder="1" applyAlignment="1">
      <alignment horizontal="center" vertical="center"/>
    </xf>
    <xf numFmtId="4" fontId="7" fillId="0" borderId="5" xfId="103" applyNumberFormat="1" applyFont="1" applyBorder="1" applyAlignment="1">
      <alignment horizontal="center" vertical="center"/>
    </xf>
    <xf numFmtId="4" fontId="7" fillId="0" borderId="14" xfId="103" applyNumberFormat="1" applyFont="1" applyBorder="1" applyAlignment="1">
      <alignment horizontal="center" vertical="center"/>
    </xf>
    <xf numFmtId="4" fontId="8" fillId="3" borderId="5" xfId="103" applyNumberFormat="1" applyFont="1" applyFill="1" applyBorder="1" applyAlignment="1">
      <alignment horizontal="center" vertical="top"/>
    </xf>
    <xf numFmtId="4" fontId="8" fillId="3" borderId="5" xfId="103" applyNumberFormat="1" applyFont="1" applyFill="1" applyBorder="1" applyAlignment="1">
      <alignment horizontal="center" vertical="center"/>
    </xf>
    <xf numFmtId="4" fontId="7" fillId="0" borderId="2" xfId="103" applyNumberFormat="1" applyFont="1" applyBorder="1" applyAlignment="1">
      <alignment horizontal="center" vertical="center" wrapText="1"/>
    </xf>
    <xf numFmtId="4" fontId="8" fillId="2" borderId="2" xfId="103" applyNumberFormat="1" applyFont="1" applyFill="1" applyBorder="1" applyAlignment="1">
      <alignment horizontal="center" vertical="center"/>
    </xf>
    <xf numFmtId="4" fontId="7" fillId="0" borderId="15" xfId="103" applyNumberFormat="1" applyFont="1" applyBorder="1" applyAlignment="1">
      <alignment horizontal="center" vertical="center"/>
    </xf>
    <xf numFmtId="4" fontId="7" fillId="0" borderId="2" xfId="103" applyNumberFormat="1" applyFont="1" applyBorder="1" applyAlignment="1">
      <alignment horizontal="center" vertical="center"/>
    </xf>
    <xf numFmtId="4" fontId="8" fillId="3" borderId="2" xfId="103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" fontId="7" fillId="0" borderId="15" xfId="103" applyNumberFormat="1" applyFont="1" applyBorder="1" applyAlignment="1">
      <alignment horizontal="center" vertical="center" wrapText="1"/>
    </xf>
    <xf numFmtId="1" fontId="7" fillId="0" borderId="14" xfId="103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2" xfId="0" quotePrefix="1" applyNumberFormat="1" applyFont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3" fillId="0" borderId="0" xfId="0" applyFont="1"/>
    <xf numFmtId="0" fontId="22" fillId="0" borderId="0" xfId="0" applyFont="1"/>
    <xf numFmtId="0" fontId="25" fillId="0" borderId="1" xfId="0" quotePrefix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/>
    <xf numFmtId="0" fontId="25" fillId="0" borderId="0" xfId="0" applyFont="1" applyAlignment="1">
      <alignment horizontal="right"/>
    </xf>
    <xf numFmtId="0" fontId="25" fillId="0" borderId="2" xfId="0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" fillId="0" borderId="0" xfId="108"/>
    <xf numFmtId="0" fontId="7" fillId="0" borderId="1" xfId="108" quotePrefix="1" applyFont="1" applyBorder="1" applyAlignment="1">
      <alignment horizontal="center"/>
    </xf>
    <xf numFmtId="0" fontId="2" fillId="0" borderId="0" xfId="108" applyAlignment="1">
      <alignment horizontal="center"/>
    </xf>
    <xf numFmtId="0" fontId="9" fillId="0" borderId="0" xfId="108" applyFont="1"/>
    <xf numFmtId="0" fontId="2" fillId="0" borderId="0" xfId="108" applyAlignment="1">
      <alignment horizontal="right"/>
    </xf>
    <xf numFmtId="0" fontId="2" fillId="0" borderId="2" xfId="108" applyBorder="1" applyAlignment="1">
      <alignment horizontal="center" vertical="center" wrapText="1"/>
    </xf>
    <xf numFmtId="0" fontId="2" fillId="2" borderId="2" xfId="108" applyFill="1" applyBorder="1" applyAlignment="1">
      <alignment horizontal="center" vertical="center" wrapText="1"/>
    </xf>
    <xf numFmtId="0" fontId="8" fillId="0" borderId="2" xfId="108" applyFont="1" applyBorder="1" applyAlignment="1">
      <alignment vertical="center"/>
    </xf>
    <xf numFmtId="0" fontId="8" fillId="0" borderId="2" xfId="108" applyFont="1" applyBorder="1" applyAlignment="1">
      <alignment vertical="center" wrapText="1"/>
    </xf>
    <xf numFmtId="4" fontId="8" fillId="2" borderId="2" xfId="108" applyNumberFormat="1" applyFont="1" applyFill="1" applyBorder="1" applyAlignment="1">
      <alignment vertical="center"/>
    </xf>
    <xf numFmtId="4" fontId="8" fillId="0" borderId="2" xfId="108" applyNumberFormat="1" applyFont="1" applyBorder="1" applyAlignment="1">
      <alignment vertical="center"/>
    </xf>
    <xf numFmtId="0" fontId="2" fillId="0" borderId="2" xfId="108" applyBorder="1" applyAlignment="1">
      <alignment vertical="center"/>
    </xf>
    <xf numFmtId="0" fontId="2" fillId="0" borderId="2" xfId="108" applyBorder="1" applyAlignment="1">
      <alignment vertical="center" wrapText="1"/>
    </xf>
    <xf numFmtId="4" fontId="2" fillId="2" borderId="2" xfId="108" applyNumberFormat="1" applyFill="1" applyBorder="1" applyAlignment="1">
      <alignment vertical="center"/>
    </xf>
    <xf numFmtId="4" fontId="2" fillId="0" borderId="2" xfId="108" applyNumberFormat="1" applyBorder="1" applyAlignment="1">
      <alignment vertical="center"/>
    </xf>
    <xf numFmtId="0" fontId="8" fillId="2" borderId="2" xfId="108" applyFont="1" applyFill="1" applyBorder="1" applyAlignment="1">
      <alignment vertical="center"/>
    </xf>
    <xf numFmtId="0" fontId="8" fillId="2" borderId="2" xfId="108" applyFont="1" applyFill="1" applyBorder="1" applyAlignment="1">
      <alignment vertical="center" wrapText="1"/>
    </xf>
    <xf numFmtId="0" fontId="8" fillId="2" borderId="2" xfId="108" applyFont="1" applyFill="1" applyBorder="1" applyAlignment="1">
      <alignment horizontal="center" vertical="center"/>
    </xf>
    <xf numFmtId="0" fontId="8" fillId="0" borderId="0" xfId="108" applyFont="1" applyAlignment="1">
      <alignment horizontal="left"/>
    </xf>
    <xf numFmtId="0" fontId="8" fillId="0" borderId="2" xfId="108" quotePrefix="1" applyFont="1" applyBorder="1" applyAlignment="1">
      <alignment horizontal="center" vertical="center" wrapText="1"/>
    </xf>
    <xf numFmtId="0" fontId="8" fillId="0" borderId="2" xfId="108" applyFont="1" applyBorder="1" applyAlignment="1">
      <alignment horizontal="center" vertical="center" wrapText="1"/>
    </xf>
    <xf numFmtId="4" fontId="8" fillId="0" borderId="2" xfId="108" applyNumberFormat="1" applyFont="1" applyBorder="1" applyAlignment="1">
      <alignment horizontal="center" vertical="center" wrapText="1"/>
    </xf>
    <xf numFmtId="4" fontId="8" fillId="0" borderId="2" xfId="108" quotePrefix="1" applyNumberFormat="1" applyFont="1" applyBorder="1" applyAlignment="1">
      <alignment vertical="center" wrapText="1"/>
    </xf>
    <xf numFmtId="4" fontId="8" fillId="2" borderId="2" xfId="108" applyNumberFormat="1" applyFont="1" applyFill="1" applyBorder="1" applyAlignment="1">
      <alignment vertical="center" wrapText="1"/>
    </xf>
    <xf numFmtId="4" fontId="8" fillId="0" borderId="2" xfId="108" applyNumberFormat="1" applyFont="1" applyBorder="1" applyAlignment="1">
      <alignment vertical="center" wrapText="1"/>
    </xf>
    <xf numFmtId="0" fontId="2" fillId="0" borderId="2" xfId="108" quotePrefix="1" applyBorder="1" applyAlignment="1">
      <alignment horizontal="center" vertical="center" wrapText="1"/>
    </xf>
    <xf numFmtId="4" fontId="2" fillId="0" borderId="2" xfId="108" quotePrefix="1" applyNumberFormat="1" applyBorder="1" applyAlignment="1">
      <alignment horizontal="center" vertical="center" wrapText="1"/>
    </xf>
    <xf numFmtId="4" fontId="2" fillId="0" borderId="2" xfId="108" quotePrefix="1" applyNumberFormat="1" applyBorder="1" applyAlignment="1">
      <alignment vertical="center" wrapText="1"/>
    </xf>
    <xf numFmtId="4" fontId="2" fillId="2" borderId="2" xfId="108" applyNumberFormat="1" applyFill="1" applyBorder="1" applyAlignment="1">
      <alignment vertical="center" wrapText="1"/>
    </xf>
    <xf numFmtId="4" fontId="2" fillId="0" borderId="2" xfId="108" applyNumberFormat="1" applyBorder="1" applyAlignment="1">
      <alignment vertical="center" wrapText="1"/>
    </xf>
    <xf numFmtId="0" fontId="8" fillId="2" borderId="2" xfId="108" applyFont="1" applyFill="1" applyBorder="1" applyAlignment="1">
      <alignment horizontal="center" vertical="center" wrapText="1"/>
    </xf>
    <xf numFmtId="0" fontId="8" fillId="2" borderId="2" xfId="108" quotePrefix="1" applyFont="1" applyFill="1" applyBorder="1" applyAlignment="1">
      <alignment horizontal="center" vertical="center" wrapText="1"/>
    </xf>
    <xf numFmtId="4" fontId="8" fillId="2" borderId="2" xfId="108" applyNumberFormat="1" applyFont="1" applyFill="1" applyBorder="1" applyAlignment="1">
      <alignment horizontal="center" vertical="center" wrapText="1"/>
    </xf>
    <xf numFmtId="4" fontId="8" fillId="2" borderId="2" xfId="108" quotePrefix="1" applyNumberFormat="1" applyFont="1" applyFill="1" applyBorder="1" applyAlignment="1">
      <alignment vertical="center" wrapText="1"/>
    </xf>
    <xf numFmtId="4" fontId="27" fillId="0" borderId="2" xfId="108" quotePrefix="1" applyNumberFormat="1" applyFont="1" applyBorder="1" applyAlignment="1">
      <alignment vertical="center" wrapText="1"/>
    </xf>
    <xf numFmtId="4" fontId="27" fillId="2" borderId="2" xfId="108" applyNumberFormat="1" applyFont="1" applyFill="1" applyBorder="1" applyAlignment="1">
      <alignment vertical="center" wrapText="1"/>
    </xf>
    <xf numFmtId="4" fontId="27" fillId="0" borderId="2" xfId="108" applyNumberFormat="1" applyFont="1" applyBorder="1" applyAlignment="1">
      <alignment vertical="center" wrapText="1"/>
    </xf>
    <xf numFmtId="0" fontId="27" fillId="0" borderId="2" xfId="108" quotePrefix="1" applyFont="1" applyBorder="1" applyAlignment="1">
      <alignment horizontal="center" vertical="center" wrapText="1"/>
    </xf>
    <xf numFmtId="4" fontId="27" fillId="0" borderId="2" xfId="108" quotePrefix="1" applyNumberFormat="1" applyFont="1" applyBorder="1" applyAlignment="1">
      <alignment horizontal="center" vertical="center" wrapText="1"/>
    </xf>
    <xf numFmtId="0" fontId="2" fillId="0" borderId="2" xfId="108" quotePrefix="1" applyNumberFormat="1" applyBorder="1" applyAlignment="1">
      <alignment horizontal="center" vertical="center" wrapText="1"/>
    </xf>
    <xf numFmtId="0" fontId="27" fillId="0" borderId="2" xfId="108" quotePrefix="1" applyNumberFormat="1" applyFont="1" applyBorder="1" applyAlignment="1">
      <alignment horizontal="center" vertical="center" wrapText="1"/>
    </xf>
    <xf numFmtId="4" fontId="2" fillId="0" borderId="0" xfId="108" applyNumberFormat="1"/>
    <xf numFmtId="2" fontId="2" fillId="0" borderId="0" xfId="108" applyNumberFormat="1"/>
    <xf numFmtId="2" fontId="0" fillId="0" borderId="0" xfId="0" applyNumberFormat="1" applyFill="1"/>
    <xf numFmtId="2" fontId="0" fillId="0" borderId="0" xfId="0" applyNumberFormat="1"/>
    <xf numFmtId="165" fontId="7" fillId="0" borderId="0" xfId="103" applyFont="1" applyAlignment="1">
      <alignment horizontal="right"/>
    </xf>
    <xf numFmtId="165" fontId="7" fillId="0" borderId="0" xfId="103" applyFont="1"/>
    <xf numFmtId="0" fontId="2" fillId="0" borderId="0" xfId="108" applyAlignment="1">
      <alignment horizontal="left" wrapText="1"/>
    </xf>
    <xf numFmtId="0" fontId="8" fillId="0" borderId="0" xfId="108" applyFont="1" applyAlignment="1">
      <alignment horizontal="center" wrapText="1"/>
    </xf>
    <xf numFmtId="0" fontId="2" fillId="0" borderId="0" xfId="108" applyAlignment="1">
      <alignment horizontal="center"/>
    </xf>
    <xf numFmtId="0" fontId="2" fillId="0" borderId="2" xfId="108" applyBorder="1" applyAlignment="1">
      <alignment horizontal="center" vertical="center" wrapText="1"/>
    </xf>
    <xf numFmtId="0" fontId="2" fillId="2" borderId="2" xfId="108" applyFill="1" applyBorder="1" applyAlignment="1">
      <alignment horizontal="center" vertical="center" wrapText="1"/>
    </xf>
    <xf numFmtId="0" fontId="10" fillId="0" borderId="2" xfId="108" applyFont="1" applyBorder="1" applyAlignment="1">
      <alignment horizontal="center" vertical="center" wrapText="1"/>
    </xf>
    <xf numFmtId="0" fontId="8" fillId="0" borderId="3" xfId="108" applyFont="1" applyBorder="1" applyAlignment="1">
      <alignment horizontal="center" vertical="center"/>
    </xf>
    <xf numFmtId="0" fontId="2" fillId="0" borderId="4" xfId="108" applyBorder="1" applyAlignment="1"/>
    <xf numFmtId="0" fontId="2" fillId="0" borderId="5" xfId="108" applyBorder="1" applyAlignment="1"/>
    <xf numFmtId="0" fontId="2" fillId="0" borderId="17" xfId="108" applyBorder="1" applyAlignment="1">
      <alignment horizontal="center" wrapText="1"/>
    </xf>
    <xf numFmtId="0" fontId="2" fillId="0" borderId="0" xfId="108" applyAlignment="1">
      <alignment horizontal="center" wrapText="1"/>
    </xf>
    <xf numFmtId="0" fontId="8" fillId="0" borderId="0" xfId="108" applyFont="1" applyAlignment="1">
      <alignment horizontal="center"/>
    </xf>
    <xf numFmtId="0" fontId="9" fillId="0" borderId="2" xfId="108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165" fontId="19" fillId="0" borderId="6" xfId="103" applyFont="1" applyBorder="1" applyAlignment="1">
      <alignment horizontal="center" vertical="center" wrapText="1"/>
    </xf>
    <xf numFmtId="165" fontId="19" fillId="0" borderId="10" xfId="103" applyFont="1" applyBorder="1" applyAlignment="1">
      <alignment horizontal="center" vertical="center" wrapText="1"/>
    </xf>
    <xf numFmtId="165" fontId="19" fillId="0" borderId="11" xfId="103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65" fontId="13" fillId="0" borderId="0" xfId="103" applyFont="1" applyAlignment="1">
      <alignment horizontal="center"/>
    </xf>
    <xf numFmtId="165" fontId="7" fillId="0" borderId="3" xfId="103" applyFont="1" applyBorder="1" applyAlignment="1">
      <alignment horizontal="center" vertical="top" wrapText="1"/>
    </xf>
    <xf numFmtId="165" fontId="7" fillId="0" borderId="5" xfId="103" applyFont="1" applyBorder="1" applyAlignment="1">
      <alignment horizontal="center" vertical="top" wrapText="1"/>
    </xf>
    <xf numFmtId="168" fontId="7" fillId="0" borderId="13" xfId="103" applyNumberFormat="1" applyFont="1" applyBorder="1" applyAlignment="1">
      <alignment horizontal="center" vertical="top" wrapText="1"/>
    </xf>
    <xf numFmtId="168" fontId="7" fillId="0" borderId="14" xfId="103" applyNumberFormat="1" applyFont="1" applyBorder="1" applyAlignment="1">
      <alignment horizontal="center" vertical="top" wrapText="1"/>
    </xf>
    <xf numFmtId="165" fontId="7" fillId="0" borderId="15" xfId="103" applyFont="1" applyBorder="1" applyAlignment="1">
      <alignment horizontal="center"/>
    </xf>
    <xf numFmtId="165" fontId="7" fillId="0" borderId="2" xfId="103" applyFont="1" applyBorder="1" applyAlignment="1">
      <alignment horizontal="center"/>
    </xf>
    <xf numFmtId="165" fontId="7" fillId="0" borderId="0" xfId="103" applyFont="1" applyAlignment="1">
      <alignment horizontal="left"/>
    </xf>
    <xf numFmtId="165" fontId="7" fillId="0" borderId="0" xfId="103" applyFont="1" applyAlignment="1">
      <alignment horizontal="right"/>
    </xf>
    <xf numFmtId="165" fontId="7" fillId="0" borderId="0" xfId="103" applyFont="1"/>
    <xf numFmtId="165" fontId="8" fillId="0" borderId="0" xfId="103" applyFont="1" applyAlignment="1">
      <alignment horizontal="center"/>
    </xf>
    <xf numFmtId="165" fontId="7" fillId="0" borderId="0" xfId="103" applyFont="1" applyAlignment="1">
      <alignment horizontal="center"/>
    </xf>
    <xf numFmtId="165" fontId="11" fillId="0" borderId="0" xfId="103" quotePrefix="1" applyFont="1" applyAlignment="1">
      <alignment horizontal="left"/>
    </xf>
    <xf numFmtId="0" fontId="2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108" applyFont="1" applyAlignment="1">
      <alignment horizontal="left" wrapText="1"/>
    </xf>
    <xf numFmtId="0" fontId="2" fillId="0" borderId="0" xfId="108" applyAlignment="1">
      <alignment horizontal="left"/>
    </xf>
    <xf numFmtId="0" fontId="1" fillId="0" borderId="0" xfId="108" applyFont="1" applyAlignment="1">
      <alignment horizontal="left"/>
    </xf>
    <xf numFmtId="0" fontId="2" fillId="0" borderId="0" xfId="108" applyAlignment="1">
      <alignment wrapText="1"/>
    </xf>
    <xf numFmtId="0" fontId="2" fillId="0" borderId="0" xfId="108" applyAlignment="1">
      <alignment horizontal="right" wrapText="1"/>
    </xf>
    <xf numFmtId="0" fontId="7" fillId="0" borderId="0" xfId="0" applyFont="1" applyAlignment="1">
      <alignment horizontal="right" wrapText="1"/>
    </xf>
    <xf numFmtId="0" fontId="1" fillId="0" borderId="0" xfId="108" applyFont="1"/>
  </cellXfs>
  <cellStyles count="109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3" xfId="2"/>
    <cellStyle name="Обычный 4" xfId="100"/>
    <cellStyle name="Обычный 5" xfId="108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workbookViewId="0">
      <selection activeCell="D18" sqref="D18"/>
    </sheetView>
  </sheetViews>
  <sheetFormatPr defaultRowHeight="12.75" x14ac:dyDescent="0.2"/>
  <cols>
    <col min="1" max="1" width="9.7109375" style="126" customWidth="1"/>
    <col min="2" max="2" width="35.28515625" style="126" customWidth="1"/>
    <col min="3" max="3" width="17.5703125" style="126" customWidth="1"/>
    <col min="4" max="4" width="14" style="126" customWidth="1"/>
    <col min="5" max="5" width="14.85546875" style="126" customWidth="1"/>
    <col min="6" max="6" width="15.28515625" style="126" customWidth="1"/>
    <col min="7" max="16384" width="9.140625" style="126"/>
  </cols>
  <sheetData>
    <row r="1" spans="1:11" x14ac:dyDescent="0.2">
      <c r="D1" s="126" t="s">
        <v>0</v>
      </c>
    </row>
    <row r="2" spans="1:11" ht="12" customHeight="1" x14ac:dyDescent="0.2">
      <c r="D2" s="222" t="s">
        <v>339</v>
      </c>
      <c r="E2" s="173"/>
      <c r="F2" s="173"/>
    </row>
    <row r="3" spans="1:11" ht="27" customHeight="1" x14ac:dyDescent="0.2">
      <c r="D3" s="173" t="s">
        <v>243</v>
      </c>
      <c r="E3" s="173"/>
      <c r="F3" s="173"/>
    </row>
    <row r="4" spans="1:11" s="48" customFormat="1" ht="24" customHeight="1" x14ac:dyDescent="0.2">
      <c r="A4" s="11"/>
      <c r="B4" s="11"/>
      <c r="C4" s="11"/>
      <c r="D4" s="190" t="s">
        <v>340</v>
      </c>
      <c r="E4" s="190"/>
      <c r="F4" s="190"/>
      <c r="G4" s="190"/>
      <c r="H4" s="190"/>
      <c r="I4" s="190"/>
      <c r="J4" s="190"/>
      <c r="K4" s="221"/>
    </row>
    <row r="5" spans="1:11" s="48" customFormat="1" ht="24" customHeight="1" x14ac:dyDescent="0.2">
      <c r="A5" s="11"/>
      <c r="B5" s="11"/>
      <c r="C5" s="11"/>
      <c r="D5" s="190" t="s">
        <v>341</v>
      </c>
      <c r="E5" s="190"/>
      <c r="F5" s="190"/>
      <c r="G5" s="190"/>
      <c r="H5" s="190"/>
      <c r="I5" s="190"/>
      <c r="J5" s="190"/>
      <c r="K5" s="221"/>
    </row>
    <row r="6" spans="1:11" s="48" customFormat="1" ht="14.25" customHeight="1" x14ac:dyDescent="0.2">
      <c r="A6" s="11"/>
      <c r="B6" s="11"/>
      <c r="C6" s="11"/>
      <c r="D6" s="11"/>
      <c r="E6" s="11"/>
      <c r="F6" s="11"/>
      <c r="G6" s="190"/>
      <c r="H6" s="190"/>
      <c r="I6" s="190"/>
      <c r="J6" s="190"/>
      <c r="K6" s="221"/>
    </row>
    <row r="8" spans="1:11" ht="25.5" customHeight="1" x14ac:dyDescent="0.2">
      <c r="A8" s="174" t="s">
        <v>242</v>
      </c>
      <c r="B8" s="175"/>
      <c r="C8" s="175"/>
      <c r="D8" s="175"/>
      <c r="E8" s="175"/>
      <c r="F8" s="175"/>
    </row>
    <row r="9" spans="1:11" ht="25.5" customHeight="1" x14ac:dyDescent="0.2">
      <c r="A9" s="127" t="s">
        <v>77</v>
      </c>
      <c r="B9" s="128"/>
      <c r="C9" s="128"/>
      <c r="D9" s="128"/>
      <c r="E9" s="128"/>
      <c r="F9" s="128"/>
    </row>
    <row r="10" spans="1:11" x14ac:dyDescent="0.2">
      <c r="A10" s="129" t="s">
        <v>78</v>
      </c>
      <c r="F10" s="130" t="s">
        <v>1</v>
      </c>
    </row>
    <row r="11" spans="1:11" x14ac:dyDescent="0.2">
      <c r="A11" s="176" t="s">
        <v>2</v>
      </c>
      <c r="B11" s="176" t="s">
        <v>3</v>
      </c>
      <c r="C11" s="177" t="s">
        <v>4</v>
      </c>
      <c r="D11" s="176" t="s">
        <v>5</v>
      </c>
      <c r="E11" s="176" t="s">
        <v>6</v>
      </c>
      <c r="F11" s="176"/>
    </row>
    <row r="12" spans="1:11" x14ac:dyDescent="0.2">
      <c r="A12" s="176"/>
      <c r="B12" s="176"/>
      <c r="C12" s="176"/>
      <c r="D12" s="176"/>
      <c r="E12" s="176" t="s">
        <v>7</v>
      </c>
      <c r="F12" s="178" t="s">
        <v>8</v>
      </c>
    </row>
    <row r="13" spans="1:11" x14ac:dyDescent="0.2">
      <c r="A13" s="176"/>
      <c r="B13" s="176"/>
      <c r="C13" s="176"/>
      <c r="D13" s="176"/>
      <c r="E13" s="176"/>
      <c r="F13" s="176"/>
    </row>
    <row r="14" spans="1:11" x14ac:dyDescent="0.2">
      <c r="A14" s="131">
        <v>1</v>
      </c>
      <c r="B14" s="131">
        <v>2</v>
      </c>
      <c r="C14" s="132">
        <v>3</v>
      </c>
      <c r="D14" s="131">
        <v>4</v>
      </c>
      <c r="E14" s="131">
        <v>5</v>
      </c>
      <c r="F14" s="131">
        <v>6</v>
      </c>
    </row>
    <row r="15" spans="1:11" x14ac:dyDescent="0.2">
      <c r="A15" s="133">
        <v>10000000</v>
      </c>
      <c r="B15" s="134" t="s">
        <v>9</v>
      </c>
      <c r="C15" s="135">
        <f t="shared" ref="C15:C78" si="0">D15+E15</f>
        <v>80091460</v>
      </c>
      <c r="D15" s="136">
        <v>80073060</v>
      </c>
      <c r="E15" s="136">
        <v>18400</v>
      </c>
      <c r="F15" s="136">
        <v>0</v>
      </c>
    </row>
    <row r="16" spans="1:11" ht="38.25" x14ac:dyDescent="0.2">
      <c r="A16" s="133">
        <v>11000000</v>
      </c>
      <c r="B16" s="134" t="s">
        <v>10</v>
      </c>
      <c r="C16" s="135">
        <f t="shared" si="0"/>
        <v>57918336</v>
      </c>
      <c r="D16" s="136">
        <v>57918336</v>
      </c>
      <c r="E16" s="136">
        <v>0</v>
      </c>
      <c r="F16" s="136">
        <v>0</v>
      </c>
    </row>
    <row r="17" spans="1:6" x14ac:dyDescent="0.2">
      <c r="A17" s="133">
        <v>11010000</v>
      </c>
      <c r="B17" s="134" t="s">
        <v>11</v>
      </c>
      <c r="C17" s="135">
        <f t="shared" si="0"/>
        <v>57911336</v>
      </c>
      <c r="D17" s="136">
        <v>57911336</v>
      </c>
      <c r="E17" s="136">
        <v>0</v>
      </c>
      <c r="F17" s="136">
        <v>0</v>
      </c>
    </row>
    <row r="18" spans="1:6" ht="51" x14ac:dyDescent="0.2">
      <c r="A18" s="137">
        <v>11010100</v>
      </c>
      <c r="B18" s="138" t="s">
        <v>12</v>
      </c>
      <c r="C18" s="139">
        <f t="shared" si="0"/>
        <v>46839036</v>
      </c>
      <c r="D18" s="140">
        <v>46839036</v>
      </c>
      <c r="E18" s="140">
        <v>0</v>
      </c>
      <c r="F18" s="140">
        <v>0</v>
      </c>
    </row>
    <row r="19" spans="1:6" ht="76.5" x14ac:dyDescent="0.2">
      <c r="A19" s="137">
        <v>11010200</v>
      </c>
      <c r="B19" s="138" t="s">
        <v>13</v>
      </c>
      <c r="C19" s="139">
        <f t="shared" si="0"/>
        <v>76500</v>
      </c>
      <c r="D19" s="140">
        <v>76500</v>
      </c>
      <c r="E19" s="140">
        <v>0</v>
      </c>
      <c r="F19" s="140">
        <v>0</v>
      </c>
    </row>
    <row r="20" spans="1:6" ht="51" x14ac:dyDescent="0.2">
      <c r="A20" s="137">
        <v>11010400</v>
      </c>
      <c r="B20" s="138" t="s">
        <v>14</v>
      </c>
      <c r="C20" s="139">
        <f t="shared" si="0"/>
        <v>9963800</v>
      </c>
      <c r="D20" s="140">
        <v>9963800</v>
      </c>
      <c r="E20" s="140">
        <v>0</v>
      </c>
      <c r="F20" s="140">
        <v>0</v>
      </c>
    </row>
    <row r="21" spans="1:6" ht="38.25" x14ac:dyDescent="0.2">
      <c r="A21" s="137">
        <v>11010500</v>
      </c>
      <c r="B21" s="138" t="s">
        <v>15</v>
      </c>
      <c r="C21" s="139">
        <f t="shared" si="0"/>
        <v>1032000</v>
      </c>
      <c r="D21" s="140">
        <v>1032000</v>
      </c>
      <c r="E21" s="140">
        <v>0</v>
      </c>
      <c r="F21" s="140">
        <v>0</v>
      </c>
    </row>
    <row r="22" spans="1:6" x14ac:dyDescent="0.2">
      <c r="A22" s="133">
        <v>11020000</v>
      </c>
      <c r="B22" s="134" t="s">
        <v>16</v>
      </c>
      <c r="C22" s="135">
        <f t="shared" si="0"/>
        <v>7000</v>
      </c>
      <c r="D22" s="136">
        <v>7000</v>
      </c>
      <c r="E22" s="136">
        <v>0</v>
      </c>
      <c r="F22" s="136">
        <v>0</v>
      </c>
    </row>
    <row r="23" spans="1:6" ht="38.25" x14ac:dyDescent="0.2">
      <c r="A23" s="137">
        <v>11020200</v>
      </c>
      <c r="B23" s="138" t="s">
        <v>17</v>
      </c>
      <c r="C23" s="139">
        <f t="shared" si="0"/>
        <v>7000</v>
      </c>
      <c r="D23" s="140">
        <v>7000</v>
      </c>
      <c r="E23" s="140">
        <v>0</v>
      </c>
      <c r="F23" s="140">
        <v>0</v>
      </c>
    </row>
    <row r="24" spans="1:6" ht="25.5" x14ac:dyDescent="0.2">
      <c r="A24" s="133">
        <v>13000000</v>
      </c>
      <c r="B24" s="134" t="s">
        <v>18</v>
      </c>
      <c r="C24" s="135">
        <f t="shared" si="0"/>
        <v>742024</v>
      </c>
      <c r="D24" s="136">
        <v>742024</v>
      </c>
      <c r="E24" s="136">
        <v>0</v>
      </c>
      <c r="F24" s="136">
        <v>0</v>
      </c>
    </row>
    <row r="25" spans="1:6" ht="25.5" x14ac:dyDescent="0.2">
      <c r="A25" s="133">
        <v>13010000</v>
      </c>
      <c r="B25" s="134" t="s">
        <v>19</v>
      </c>
      <c r="C25" s="135">
        <f t="shared" si="0"/>
        <v>68300</v>
      </c>
      <c r="D25" s="136">
        <v>68300</v>
      </c>
      <c r="E25" s="136">
        <v>0</v>
      </c>
      <c r="F25" s="136">
        <v>0</v>
      </c>
    </row>
    <row r="26" spans="1:6" ht="63.75" x14ac:dyDescent="0.2">
      <c r="A26" s="137">
        <v>13010200</v>
      </c>
      <c r="B26" s="138" t="s">
        <v>20</v>
      </c>
      <c r="C26" s="139">
        <f t="shared" si="0"/>
        <v>68300</v>
      </c>
      <c r="D26" s="140">
        <v>68300</v>
      </c>
      <c r="E26" s="140">
        <v>0</v>
      </c>
      <c r="F26" s="140">
        <v>0</v>
      </c>
    </row>
    <row r="27" spans="1:6" ht="25.5" x14ac:dyDescent="0.2">
      <c r="A27" s="133">
        <v>13030000</v>
      </c>
      <c r="B27" s="134" t="s">
        <v>235</v>
      </c>
      <c r="C27" s="135">
        <f t="shared" si="0"/>
        <v>459044</v>
      </c>
      <c r="D27" s="136">
        <v>459044</v>
      </c>
      <c r="E27" s="136">
        <v>0</v>
      </c>
      <c r="F27" s="136">
        <v>0</v>
      </c>
    </row>
    <row r="28" spans="1:6" ht="38.25" x14ac:dyDescent="0.2">
      <c r="A28" s="137">
        <v>13030100</v>
      </c>
      <c r="B28" s="138" t="s">
        <v>236</v>
      </c>
      <c r="C28" s="139">
        <f t="shared" si="0"/>
        <v>459044</v>
      </c>
      <c r="D28" s="140">
        <v>459044</v>
      </c>
      <c r="E28" s="140">
        <v>0</v>
      </c>
      <c r="F28" s="140">
        <v>0</v>
      </c>
    </row>
    <row r="29" spans="1:6" ht="25.5" x14ac:dyDescent="0.2">
      <c r="A29" s="133">
        <v>13040000</v>
      </c>
      <c r="B29" s="134" t="s">
        <v>237</v>
      </c>
      <c r="C29" s="135">
        <f t="shared" si="0"/>
        <v>214680</v>
      </c>
      <c r="D29" s="136">
        <v>214680</v>
      </c>
      <c r="E29" s="136">
        <v>0</v>
      </c>
      <c r="F29" s="136">
        <v>0</v>
      </c>
    </row>
    <row r="30" spans="1:6" ht="38.25" x14ac:dyDescent="0.2">
      <c r="A30" s="137">
        <v>13040100</v>
      </c>
      <c r="B30" s="138" t="s">
        <v>238</v>
      </c>
      <c r="C30" s="139">
        <f t="shared" si="0"/>
        <v>214680</v>
      </c>
      <c r="D30" s="140">
        <v>214680</v>
      </c>
      <c r="E30" s="140">
        <v>0</v>
      </c>
      <c r="F30" s="140">
        <v>0</v>
      </c>
    </row>
    <row r="31" spans="1:6" x14ac:dyDescent="0.2">
      <c r="A31" s="133">
        <v>14000000</v>
      </c>
      <c r="B31" s="134" t="s">
        <v>21</v>
      </c>
      <c r="C31" s="135">
        <f t="shared" si="0"/>
        <v>2628700</v>
      </c>
      <c r="D31" s="136">
        <v>2628700</v>
      </c>
      <c r="E31" s="136">
        <v>0</v>
      </c>
      <c r="F31" s="136">
        <v>0</v>
      </c>
    </row>
    <row r="32" spans="1:6" ht="25.5" x14ac:dyDescent="0.2">
      <c r="A32" s="133">
        <v>14020000</v>
      </c>
      <c r="B32" s="134" t="s">
        <v>22</v>
      </c>
      <c r="C32" s="135">
        <f t="shared" si="0"/>
        <v>139837</v>
      </c>
      <c r="D32" s="136">
        <v>139837</v>
      </c>
      <c r="E32" s="136">
        <v>0</v>
      </c>
      <c r="F32" s="136">
        <v>0</v>
      </c>
    </row>
    <row r="33" spans="1:6" x14ac:dyDescent="0.2">
      <c r="A33" s="137">
        <v>14021900</v>
      </c>
      <c r="B33" s="138" t="s">
        <v>23</v>
      </c>
      <c r="C33" s="139">
        <f t="shared" si="0"/>
        <v>139837</v>
      </c>
      <c r="D33" s="140">
        <v>139837</v>
      </c>
      <c r="E33" s="140">
        <v>0</v>
      </c>
      <c r="F33" s="140">
        <v>0</v>
      </c>
    </row>
    <row r="34" spans="1:6" ht="38.25" x14ac:dyDescent="0.2">
      <c r="A34" s="133">
        <v>14030000</v>
      </c>
      <c r="B34" s="134" t="s">
        <v>24</v>
      </c>
      <c r="C34" s="135">
        <f t="shared" si="0"/>
        <v>463178</v>
      </c>
      <c r="D34" s="136">
        <v>463178</v>
      </c>
      <c r="E34" s="136">
        <v>0</v>
      </c>
      <c r="F34" s="136">
        <v>0</v>
      </c>
    </row>
    <row r="35" spans="1:6" x14ac:dyDescent="0.2">
      <c r="A35" s="137">
        <v>14031900</v>
      </c>
      <c r="B35" s="138" t="s">
        <v>23</v>
      </c>
      <c r="C35" s="139">
        <f t="shared" si="0"/>
        <v>463178</v>
      </c>
      <c r="D35" s="140">
        <v>463178</v>
      </c>
      <c r="E35" s="140">
        <v>0</v>
      </c>
      <c r="F35" s="140">
        <v>0</v>
      </c>
    </row>
    <row r="36" spans="1:6" ht="38.25" x14ac:dyDescent="0.2">
      <c r="A36" s="137">
        <v>14040000</v>
      </c>
      <c r="B36" s="138" t="s">
        <v>25</v>
      </c>
      <c r="C36" s="139">
        <f t="shared" si="0"/>
        <v>2025685</v>
      </c>
      <c r="D36" s="140">
        <v>2025685</v>
      </c>
      <c r="E36" s="140">
        <v>0</v>
      </c>
      <c r="F36" s="140">
        <v>0</v>
      </c>
    </row>
    <row r="37" spans="1:6" ht="38.25" x14ac:dyDescent="0.2">
      <c r="A37" s="133">
        <v>18000000</v>
      </c>
      <c r="B37" s="134" t="s">
        <v>239</v>
      </c>
      <c r="C37" s="135">
        <f t="shared" si="0"/>
        <v>18784000</v>
      </c>
      <c r="D37" s="136">
        <v>18784000</v>
      </c>
      <c r="E37" s="136">
        <v>0</v>
      </c>
      <c r="F37" s="136">
        <v>0</v>
      </c>
    </row>
    <row r="38" spans="1:6" x14ac:dyDescent="0.2">
      <c r="A38" s="133">
        <v>18010000</v>
      </c>
      <c r="B38" s="134" t="s">
        <v>26</v>
      </c>
      <c r="C38" s="135">
        <f t="shared" si="0"/>
        <v>6833600</v>
      </c>
      <c r="D38" s="136">
        <v>6833600</v>
      </c>
      <c r="E38" s="136">
        <v>0</v>
      </c>
      <c r="F38" s="136">
        <v>0</v>
      </c>
    </row>
    <row r="39" spans="1:6" ht="51" x14ac:dyDescent="0.2">
      <c r="A39" s="137">
        <v>18010200</v>
      </c>
      <c r="B39" s="138" t="s">
        <v>27</v>
      </c>
      <c r="C39" s="139">
        <f t="shared" si="0"/>
        <v>38000</v>
      </c>
      <c r="D39" s="140">
        <v>38000</v>
      </c>
      <c r="E39" s="140">
        <v>0</v>
      </c>
      <c r="F39" s="140">
        <v>0</v>
      </c>
    </row>
    <row r="40" spans="1:6" ht="51" x14ac:dyDescent="0.2">
      <c r="A40" s="137">
        <v>18010300</v>
      </c>
      <c r="B40" s="138" t="s">
        <v>28</v>
      </c>
      <c r="C40" s="139">
        <f t="shared" si="0"/>
        <v>43400</v>
      </c>
      <c r="D40" s="140">
        <v>43400</v>
      </c>
      <c r="E40" s="140">
        <v>0</v>
      </c>
      <c r="F40" s="140">
        <v>0</v>
      </c>
    </row>
    <row r="41" spans="1:6" ht="51" x14ac:dyDescent="0.2">
      <c r="A41" s="137">
        <v>18010400</v>
      </c>
      <c r="B41" s="138" t="s">
        <v>29</v>
      </c>
      <c r="C41" s="139">
        <f t="shared" si="0"/>
        <v>400000</v>
      </c>
      <c r="D41" s="140">
        <v>400000</v>
      </c>
      <c r="E41" s="140">
        <v>0</v>
      </c>
      <c r="F41" s="140">
        <v>0</v>
      </c>
    </row>
    <row r="42" spans="1:6" x14ac:dyDescent="0.2">
      <c r="A42" s="137">
        <v>18010500</v>
      </c>
      <c r="B42" s="138" t="s">
        <v>30</v>
      </c>
      <c r="C42" s="139">
        <f t="shared" si="0"/>
        <v>600000</v>
      </c>
      <c r="D42" s="140">
        <v>600000</v>
      </c>
      <c r="E42" s="140">
        <v>0</v>
      </c>
      <c r="F42" s="140">
        <v>0</v>
      </c>
    </row>
    <row r="43" spans="1:6" x14ac:dyDescent="0.2">
      <c r="A43" s="137">
        <v>18010600</v>
      </c>
      <c r="B43" s="138" t="s">
        <v>31</v>
      </c>
      <c r="C43" s="139">
        <f t="shared" si="0"/>
        <v>3302200</v>
      </c>
      <c r="D43" s="140">
        <v>3302200</v>
      </c>
      <c r="E43" s="140">
        <v>0</v>
      </c>
      <c r="F43" s="140">
        <v>0</v>
      </c>
    </row>
    <row r="44" spans="1:6" x14ac:dyDescent="0.2">
      <c r="A44" s="137">
        <v>18010700</v>
      </c>
      <c r="B44" s="138" t="s">
        <v>32</v>
      </c>
      <c r="C44" s="139">
        <f t="shared" si="0"/>
        <v>1695000</v>
      </c>
      <c r="D44" s="140">
        <v>1695000</v>
      </c>
      <c r="E44" s="140">
        <v>0</v>
      </c>
      <c r="F44" s="140">
        <v>0</v>
      </c>
    </row>
    <row r="45" spans="1:6" x14ac:dyDescent="0.2">
      <c r="A45" s="137">
        <v>18010900</v>
      </c>
      <c r="B45" s="138" t="s">
        <v>33</v>
      </c>
      <c r="C45" s="139">
        <f t="shared" si="0"/>
        <v>730000</v>
      </c>
      <c r="D45" s="140">
        <v>730000</v>
      </c>
      <c r="E45" s="140">
        <v>0</v>
      </c>
      <c r="F45" s="140">
        <v>0</v>
      </c>
    </row>
    <row r="46" spans="1:6" x14ac:dyDescent="0.2">
      <c r="A46" s="137">
        <v>18011100</v>
      </c>
      <c r="B46" s="138" t="s">
        <v>34</v>
      </c>
      <c r="C46" s="139">
        <f t="shared" si="0"/>
        <v>25000</v>
      </c>
      <c r="D46" s="140">
        <v>25000</v>
      </c>
      <c r="E46" s="140">
        <v>0</v>
      </c>
      <c r="F46" s="140">
        <v>0</v>
      </c>
    </row>
    <row r="47" spans="1:6" x14ac:dyDescent="0.2">
      <c r="A47" s="133">
        <v>18050000</v>
      </c>
      <c r="B47" s="134" t="s">
        <v>35</v>
      </c>
      <c r="C47" s="135">
        <f t="shared" si="0"/>
        <v>11950400</v>
      </c>
      <c r="D47" s="136">
        <v>11950400</v>
      </c>
      <c r="E47" s="136">
        <v>0</v>
      </c>
      <c r="F47" s="136">
        <v>0</v>
      </c>
    </row>
    <row r="48" spans="1:6" x14ac:dyDescent="0.2">
      <c r="A48" s="137">
        <v>18050300</v>
      </c>
      <c r="B48" s="138" t="s">
        <v>36</v>
      </c>
      <c r="C48" s="139">
        <f t="shared" si="0"/>
        <v>480500</v>
      </c>
      <c r="D48" s="140">
        <v>480500</v>
      </c>
      <c r="E48" s="140">
        <v>0</v>
      </c>
      <c r="F48" s="140">
        <v>0</v>
      </c>
    </row>
    <row r="49" spans="1:6" x14ac:dyDescent="0.2">
      <c r="A49" s="137">
        <v>18050400</v>
      </c>
      <c r="B49" s="138" t="s">
        <v>37</v>
      </c>
      <c r="C49" s="139">
        <f t="shared" si="0"/>
        <v>3381000</v>
      </c>
      <c r="D49" s="140">
        <v>3381000</v>
      </c>
      <c r="E49" s="140">
        <v>0</v>
      </c>
      <c r="F49" s="140">
        <v>0</v>
      </c>
    </row>
    <row r="50" spans="1:6" ht="76.5" x14ac:dyDescent="0.2">
      <c r="A50" s="137">
        <v>18050500</v>
      </c>
      <c r="B50" s="138" t="s">
        <v>38</v>
      </c>
      <c r="C50" s="139">
        <f t="shared" si="0"/>
        <v>8088900</v>
      </c>
      <c r="D50" s="140">
        <v>8088900</v>
      </c>
      <c r="E50" s="140">
        <v>0</v>
      </c>
      <c r="F50" s="140">
        <v>0</v>
      </c>
    </row>
    <row r="51" spans="1:6" x14ac:dyDescent="0.2">
      <c r="A51" s="133">
        <v>19000000</v>
      </c>
      <c r="B51" s="134" t="s">
        <v>39</v>
      </c>
      <c r="C51" s="135">
        <f t="shared" si="0"/>
        <v>18400</v>
      </c>
      <c r="D51" s="136">
        <v>0</v>
      </c>
      <c r="E51" s="136">
        <v>18400</v>
      </c>
      <c r="F51" s="136">
        <v>0</v>
      </c>
    </row>
    <row r="52" spans="1:6" x14ac:dyDescent="0.2">
      <c r="A52" s="133">
        <v>19010000</v>
      </c>
      <c r="B52" s="134" t="s">
        <v>40</v>
      </c>
      <c r="C52" s="135">
        <f t="shared" si="0"/>
        <v>18400</v>
      </c>
      <c r="D52" s="136">
        <v>0</v>
      </c>
      <c r="E52" s="136">
        <v>18400</v>
      </c>
      <c r="F52" s="136">
        <v>0</v>
      </c>
    </row>
    <row r="53" spans="1:6" ht="76.5" x14ac:dyDescent="0.2">
      <c r="A53" s="137">
        <v>19010100</v>
      </c>
      <c r="B53" s="138" t="s">
        <v>41</v>
      </c>
      <c r="C53" s="139">
        <f t="shared" si="0"/>
        <v>5900</v>
      </c>
      <c r="D53" s="140">
        <v>0</v>
      </c>
      <c r="E53" s="140">
        <v>5900</v>
      </c>
      <c r="F53" s="140">
        <v>0</v>
      </c>
    </row>
    <row r="54" spans="1:6" ht="25.5" x14ac:dyDescent="0.2">
      <c r="A54" s="137">
        <v>19010200</v>
      </c>
      <c r="B54" s="138" t="s">
        <v>42</v>
      </c>
      <c r="C54" s="139">
        <f t="shared" si="0"/>
        <v>7200</v>
      </c>
      <c r="D54" s="140">
        <v>0</v>
      </c>
      <c r="E54" s="140">
        <v>7200</v>
      </c>
      <c r="F54" s="140">
        <v>0</v>
      </c>
    </row>
    <row r="55" spans="1:6" ht="51" x14ac:dyDescent="0.2">
      <c r="A55" s="137">
        <v>19010300</v>
      </c>
      <c r="B55" s="138" t="s">
        <v>43</v>
      </c>
      <c r="C55" s="139">
        <f t="shared" si="0"/>
        <v>5300</v>
      </c>
      <c r="D55" s="140">
        <v>0</v>
      </c>
      <c r="E55" s="140">
        <v>5300</v>
      </c>
      <c r="F55" s="140">
        <v>0</v>
      </c>
    </row>
    <row r="56" spans="1:6" x14ac:dyDescent="0.2">
      <c r="A56" s="133">
        <v>20000000</v>
      </c>
      <c r="B56" s="134" t="s">
        <v>44</v>
      </c>
      <c r="C56" s="135">
        <f t="shared" si="0"/>
        <v>1890840</v>
      </c>
      <c r="D56" s="136">
        <v>394040</v>
      </c>
      <c r="E56" s="136">
        <v>1496800</v>
      </c>
      <c r="F56" s="136">
        <v>0</v>
      </c>
    </row>
    <row r="57" spans="1:6" ht="25.5" x14ac:dyDescent="0.2">
      <c r="A57" s="133">
        <v>21000000</v>
      </c>
      <c r="B57" s="134" t="s">
        <v>45</v>
      </c>
      <c r="C57" s="135">
        <f t="shared" si="0"/>
        <v>62740</v>
      </c>
      <c r="D57" s="136">
        <v>62740</v>
      </c>
      <c r="E57" s="136">
        <v>0</v>
      </c>
      <c r="F57" s="136">
        <v>0</v>
      </c>
    </row>
    <row r="58" spans="1:6" x14ac:dyDescent="0.2">
      <c r="A58" s="133">
        <v>21080000</v>
      </c>
      <c r="B58" s="134" t="s">
        <v>46</v>
      </c>
      <c r="C58" s="135">
        <f t="shared" si="0"/>
        <v>62740</v>
      </c>
      <c r="D58" s="136">
        <v>62740</v>
      </c>
      <c r="E58" s="136">
        <v>0</v>
      </c>
      <c r="F58" s="136">
        <v>0</v>
      </c>
    </row>
    <row r="59" spans="1:6" x14ac:dyDescent="0.2">
      <c r="A59" s="137">
        <v>21081100</v>
      </c>
      <c r="B59" s="138" t="s">
        <v>47</v>
      </c>
      <c r="C59" s="139">
        <f t="shared" si="0"/>
        <v>25740</v>
      </c>
      <c r="D59" s="140">
        <v>25740</v>
      </c>
      <c r="E59" s="140">
        <v>0</v>
      </c>
      <c r="F59" s="140">
        <v>0</v>
      </c>
    </row>
    <row r="60" spans="1:6" ht="51" x14ac:dyDescent="0.2">
      <c r="A60" s="137">
        <v>21081500</v>
      </c>
      <c r="B60" s="138" t="s">
        <v>48</v>
      </c>
      <c r="C60" s="139">
        <f t="shared" si="0"/>
        <v>37000</v>
      </c>
      <c r="D60" s="140">
        <v>37000</v>
      </c>
      <c r="E60" s="140">
        <v>0</v>
      </c>
      <c r="F60" s="140">
        <v>0</v>
      </c>
    </row>
    <row r="61" spans="1:6" ht="38.25" x14ac:dyDescent="0.2">
      <c r="A61" s="133">
        <v>22000000</v>
      </c>
      <c r="B61" s="134" t="s">
        <v>49</v>
      </c>
      <c r="C61" s="135">
        <f t="shared" si="0"/>
        <v>306300</v>
      </c>
      <c r="D61" s="136">
        <v>306300</v>
      </c>
      <c r="E61" s="136">
        <v>0</v>
      </c>
      <c r="F61" s="136">
        <v>0</v>
      </c>
    </row>
    <row r="62" spans="1:6" ht="25.5" x14ac:dyDescent="0.2">
      <c r="A62" s="133">
        <v>22010000</v>
      </c>
      <c r="B62" s="134" t="s">
        <v>50</v>
      </c>
      <c r="C62" s="135">
        <f t="shared" si="0"/>
        <v>298500</v>
      </c>
      <c r="D62" s="136">
        <v>298500</v>
      </c>
      <c r="E62" s="136">
        <v>0</v>
      </c>
      <c r="F62" s="136">
        <v>0</v>
      </c>
    </row>
    <row r="63" spans="1:6" ht="51" x14ac:dyDescent="0.2">
      <c r="A63" s="137">
        <v>22010300</v>
      </c>
      <c r="B63" s="138" t="s">
        <v>51</v>
      </c>
      <c r="C63" s="139">
        <f t="shared" si="0"/>
        <v>24000</v>
      </c>
      <c r="D63" s="140">
        <v>24000</v>
      </c>
      <c r="E63" s="140">
        <v>0</v>
      </c>
      <c r="F63" s="140">
        <v>0</v>
      </c>
    </row>
    <row r="64" spans="1:6" ht="25.5" x14ac:dyDescent="0.2">
      <c r="A64" s="137">
        <v>22012500</v>
      </c>
      <c r="B64" s="138" t="s">
        <v>52</v>
      </c>
      <c r="C64" s="139">
        <f t="shared" si="0"/>
        <v>34500</v>
      </c>
      <c r="D64" s="140">
        <v>34500</v>
      </c>
      <c r="E64" s="140">
        <v>0</v>
      </c>
      <c r="F64" s="140">
        <v>0</v>
      </c>
    </row>
    <row r="65" spans="1:6" ht="38.25" x14ac:dyDescent="0.2">
      <c r="A65" s="137">
        <v>22012600</v>
      </c>
      <c r="B65" s="138" t="s">
        <v>53</v>
      </c>
      <c r="C65" s="139">
        <f t="shared" si="0"/>
        <v>240000</v>
      </c>
      <c r="D65" s="140">
        <v>240000</v>
      </c>
      <c r="E65" s="140">
        <v>0</v>
      </c>
      <c r="F65" s="140">
        <v>0</v>
      </c>
    </row>
    <row r="66" spans="1:6" ht="51" x14ac:dyDescent="0.2">
      <c r="A66" s="133">
        <v>22080000</v>
      </c>
      <c r="B66" s="134" t="s">
        <v>54</v>
      </c>
      <c r="C66" s="135">
        <f t="shared" si="0"/>
        <v>4700</v>
      </c>
      <c r="D66" s="136">
        <v>4700</v>
      </c>
      <c r="E66" s="136">
        <v>0</v>
      </c>
      <c r="F66" s="136">
        <v>0</v>
      </c>
    </row>
    <row r="67" spans="1:6" ht="51" x14ac:dyDescent="0.2">
      <c r="A67" s="137">
        <v>22080400</v>
      </c>
      <c r="B67" s="138" t="s">
        <v>240</v>
      </c>
      <c r="C67" s="139">
        <f t="shared" si="0"/>
        <v>4700</v>
      </c>
      <c r="D67" s="140">
        <v>4700</v>
      </c>
      <c r="E67" s="140">
        <v>0</v>
      </c>
      <c r="F67" s="140">
        <v>0</v>
      </c>
    </row>
    <row r="68" spans="1:6" x14ac:dyDescent="0.2">
      <c r="A68" s="133">
        <v>22090000</v>
      </c>
      <c r="B68" s="134" t="s">
        <v>55</v>
      </c>
      <c r="C68" s="135">
        <f t="shared" si="0"/>
        <v>3100</v>
      </c>
      <c r="D68" s="136">
        <v>3100</v>
      </c>
      <c r="E68" s="136">
        <v>0</v>
      </c>
      <c r="F68" s="136">
        <v>0</v>
      </c>
    </row>
    <row r="69" spans="1:6" ht="51" x14ac:dyDescent="0.2">
      <c r="A69" s="137">
        <v>22090100</v>
      </c>
      <c r="B69" s="138" t="s">
        <v>56</v>
      </c>
      <c r="C69" s="139">
        <f t="shared" si="0"/>
        <v>1500</v>
      </c>
      <c r="D69" s="140">
        <v>1500</v>
      </c>
      <c r="E69" s="140">
        <v>0</v>
      </c>
      <c r="F69" s="140">
        <v>0</v>
      </c>
    </row>
    <row r="70" spans="1:6" ht="51" x14ac:dyDescent="0.2">
      <c r="A70" s="137">
        <v>22090400</v>
      </c>
      <c r="B70" s="138" t="s">
        <v>57</v>
      </c>
      <c r="C70" s="139">
        <f t="shared" si="0"/>
        <v>1600</v>
      </c>
      <c r="D70" s="140">
        <v>1600</v>
      </c>
      <c r="E70" s="140">
        <v>0</v>
      </c>
      <c r="F70" s="140">
        <v>0</v>
      </c>
    </row>
    <row r="71" spans="1:6" x14ac:dyDescent="0.2">
      <c r="A71" s="133">
        <v>24000000</v>
      </c>
      <c r="B71" s="134" t="s">
        <v>58</v>
      </c>
      <c r="C71" s="135">
        <f t="shared" si="0"/>
        <v>25000</v>
      </c>
      <c r="D71" s="136">
        <v>25000</v>
      </c>
      <c r="E71" s="136">
        <v>0</v>
      </c>
      <c r="F71" s="136">
        <v>0</v>
      </c>
    </row>
    <row r="72" spans="1:6" x14ac:dyDescent="0.2">
      <c r="A72" s="133">
        <v>24060000</v>
      </c>
      <c r="B72" s="134" t="s">
        <v>46</v>
      </c>
      <c r="C72" s="135">
        <f t="shared" si="0"/>
        <v>25000</v>
      </c>
      <c r="D72" s="136">
        <v>25000</v>
      </c>
      <c r="E72" s="136">
        <v>0</v>
      </c>
      <c r="F72" s="136">
        <v>0</v>
      </c>
    </row>
    <row r="73" spans="1:6" x14ac:dyDescent="0.2">
      <c r="A73" s="137">
        <v>24060300</v>
      </c>
      <c r="B73" s="138" t="s">
        <v>46</v>
      </c>
      <c r="C73" s="139">
        <f t="shared" si="0"/>
        <v>19000</v>
      </c>
      <c r="D73" s="140">
        <v>19000</v>
      </c>
      <c r="E73" s="140">
        <v>0</v>
      </c>
      <c r="F73" s="140">
        <v>0</v>
      </c>
    </row>
    <row r="74" spans="1:6" ht="102" x14ac:dyDescent="0.2">
      <c r="A74" s="137">
        <v>24062200</v>
      </c>
      <c r="B74" s="138" t="s">
        <v>241</v>
      </c>
      <c r="C74" s="139">
        <f t="shared" si="0"/>
        <v>6000</v>
      </c>
      <c r="D74" s="140">
        <v>6000</v>
      </c>
      <c r="E74" s="140">
        <v>0</v>
      </c>
      <c r="F74" s="140">
        <v>0</v>
      </c>
    </row>
    <row r="75" spans="1:6" ht="25.5" x14ac:dyDescent="0.2">
      <c r="A75" s="133">
        <v>25000000</v>
      </c>
      <c r="B75" s="134" t="s">
        <v>59</v>
      </c>
      <c r="C75" s="135">
        <f t="shared" si="0"/>
        <v>1496800</v>
      </c>
      <c r="D75" s="136">
        <v>0</v>
      </c>
      <c r="E75" s="136">
        <v>1496800</v>
      </c>
      <c r="F75" s="136">
        <v>0</v>
      </c>
    </row>
    <row r="76" spans="1:6" ht="38.25" x14ac:dyDescent="0.2">
      <c r="A76" s="133">
        <v>25010000</v>
      </c>
      <c r="B76" s="134" t="s">
        <v>60</v>
      </c>
      <c r="C76" s="135">
        <f t="shared" si="0"/>
        <v>1496800</v>
      </c>
      <c r="D76" s="136">
        <v>0</v>
      </c>
      <c r="E76" s="136">
        <v>1496800</v>
      </c>
      <c r="F76" s="136">
        <v>0</v>
      </c>
    </row>
    <row r="77" spans="1:6" ht="38.25" x14ac:dyDescent="0.2">
      <c r="A77" s="137">
        <v>25010100</v>
      </c>
      <c r="B77" s="138" t="s">
        <v>61</v>
      </c>
      <c r="C77" s="139">
        <f t="shared" si="0"/>
        <v>1336800</v>
      </c>
      <c r="D77" s="140">
        <v>0</v>
      </c>
      <c r="E77" s="140">
        <v>1336800</v>
      </c>
      <c r="F77" s="140">
        <v>0</v>
      </c>
    </row>
    <row r="78" spans="1:6" ht="51" x14ac:dyDescent="0.2">
      <c r="A78" s="137">
        <v>25010300</v>
      </c>
      <c r="B78" s="138" t="s">
        <v>62</v>
      </c>
      <c r="C78" s="139">
        <f t="shared" si="0"/>
        <v>160000</v>
      </c>
      <c r="D78" s="140">
        <v>0</v>
      </c>
      <c r="E78" s="140">
        <v>160000</v>
      </c>
      <c r="F78" s="140">
        <v>0</v>
      </c>
    </row>
    <row r="79" spans="1:6" ht="25.5" x14ac:dyDescent="0.2">
      <c r="A79" s="141"/>
      <c r="B79" s="142" t="s">
        <v>63</v>
      </c>
      <c r="C79" s="135">
        <f t="shared" ref="C79:C87" si="1">D79+E79</f>
        <v>81982300</v>
      </c>
      <c r="D79" s="135">
        <v>80467100</v>
      </c>
      <c r="E79" s="135">
        <v>1515200</v>
      </c>
      <c r="F79" s="135">
        <v>0</v>
      </c>
    </row>
    <row r="80" spans="1:6" x14ac:dyDescent="0.2">
      <c r="A80" s="133">
        <v>40000000</v>
      </c>
      <c r="B80" s="134" t="s">
        <v>64</v>
      </c>
      <c r="C80" s="135">
        <f t="shared" si="1"/>
        <v>35778500</v>
      </c>
      <c r="D80" s="136">
        <v>35778500</v>
      </c>
      <c r="E80" s="136">
        <v>0</v>
      </c>
      <c r="F80" s="136">
        <v>0</v>
      </c>
    </row>
    <row r="81" spans="1:6" x14ac:dyDescent="0.2">
      <c r="A81" s="133">
        <v>41000000</v>
      </c>
      <c r="B81" s="134" t="s">
        <v>65</v>
      </c>
      <c r="C81" s="135">
        <f t="shared" si="1"/>
        <v>35778500</v>
      </c>
      <c r="D81" s="136">
        <v>35778500</v>
      </c>
      <c r="E81" s="136">
        <v>0</v>
      </c>
      <c r="F81" s="136">
        <v>0</v>
      </c>
    </row>
    <row r="82" spans="1:6" ht="25.5" x14ac:dyDescent="0.2">
      <c r="A82" s="133">
        <v>41030000</v>
      </c>
      <c r="B82" s="134" t="s">
        <v>67</v>
      </c>
      <c r="C82" s="135">
        <f t="shared" si="1"/>
        <v>34419100</v>
      </c>
      <c r="D82" s="136">
        <v>34419100</v>
      </c>
      <c r="E82" s="136">
        <v>0</v>
      </c>
      <c r="F82" s="136">
        <v>0</v>
      </c>
    </row>
    <row r="83" spans="1:6" ht="25.5" x14ac:dyDescent="0.2">
      <c r="A83" s="137">
        <v>41033900</v>
      </c>
      <c r="B83" s="138" t="s">
        <v>68</v>
      </c>
      <c r="C83" s="139">
        <f t="shared" si="1"/>
        <v>34419100</v>
      </c>
      <c r="D83" s="140">
        <v>34419100</v>
      </c>
      <c r="E83" s="140">
        <v>0</v>
      </c>
      <c r="F83" s="140">
        <v>0</v>
      </c>
    </row>
    <row r="84" spans="1:6" ht="25.5" x14ac:dyDescent="0.2">
      <c r="A84" s="133">
        <v>41050000</v>
      </c>
      <c r="B84" s="134" t="s">
        <v>70</v>
      </c>
      <c r="C84" s="135">
        <f t="shared" si="1"/>
        <v>1359400</v>
      </c>
      <c r="D84" s="136">
        <v>1359400</v>
      </c>
      <c r="E84" s="136">
        <v>0</v>
      </c>
      <c r="F84" s="136">
        <v>0</v>
      </c>
    </row>
    <row r="85" spans="1:6" ht="51" x14ac:dyDescent="0.2">
      <c r="A85" s="137">
        <v>41051000</v>
      </c>
      <c r="B85" s="138" t="s">
        <v>71</v>
      </c>
      <c r="C85" s="139">
        <f t="shared" si="1"/>
        <v>1107400</v>
      </c>
      <c r="D85" s="140">
        <v>1107400</v>
      </c>
      <c r="E85" s="140">
        <v>0</v>
      </c>
      <c r="F85" s="140">
        <v>0</v>
      </c>
    </row>
    <row r="86" spans="1:6" ht="63.75" x14ac:dyDescent="0.2">
      <c r="A86" s="137">
        <v>41051200</v>
      </c>
      <c r="B86" s="138" t="s">
        <v>72</v>
      </c>
      <c r="C86" s="139">
        <f t="shared" si="1"/>
        <v>252000</v>
      </c>
      <c r="D86" s="140">
        <v>252000</v>
      </c>
      <c r="E86" s="140">
        <v>0</v>
      </c>
      <c r="F86" s="140">
        <v>0</v>
      </c>
    </row>
    <row r="87" spans="1:6" x14ac:dyDescent="0.2">
      <c r="A87" s="143" t="s">
        <v>75</v>
      </c>
      <c r="B87" s="142" t="s">
        <v>74</v>
      </c>
      <c r="C87" s="135">
        <f t="shared" si="1"/>
        <v>117760800</v>
      </c>
      <c r="D87" s="135">
        <v>116245600</v>
      </c>
      <c r="E87" s="135">
        <v>1515200</v>
      </c>
      <c r="F87" s="135">
        <v>0</v>
      </c>
    </row>
    <row r="90" spans="1:6" x14ac:dyDescent="0.2">
      <c r="B90" s="144" t="s">
        <v>76</v>
      </c>
      <c r="E90" s="9" t="s">
        <v>272</v>
      </c>
    </row>
  </sheetData>
  <mergeCells count="15">
    <mergeCell ref="G4:J4"/>
    <mergeCell ref="G5:J5"/>
    <mergeCell ref="G6:J6"/>
    <mergeCell ref="D4:F4"/>
    <mergeCell ref="D5:F5"/>
    <mergeCell ref="D2:F2"/>
    <mergeCell ref="D3:F3"/>
    <mergeCell ref="A8:F8"/>
    <mergeCell ref="A11:A13"/>
    <mergeCell ref="B11:B13"/>
    <mergeCell ref="C11:C13"/>
    <mergeCell ref="D11:D13"/>
    <mergeCell ref="E11:F11"/>
    <mergeCell ref="E12:E13"/>
    <mergeCell ref="F12:F13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activeCell="D4" sqref="D4:F4"/>
    </sheetView>
  </sheetViews>
  <sheetFormatPr defaultRowHeight="12.75" x14ac:dyDescent="0.2"/>
  <cols>
    <col min="1" max="1" width="9.7109375" style="126" customWidth="1"/>
    <col min="2" max="2" width="35.28515625" style="126" customWidth="1"/>
    <col min="3" max="3" width="12.7109375" style="126" customWidth="1"/>
    <col min="4" max="6" width="12.28515625" style="126" customWidth="1"/>
    <col min="7" max="16384" width="9.140625" style="126"/>
  </cols>
  <sheetData>
    <row r="1" spans="1:11" x14ac:dyDescent="0.2">
      <c r="D1" s="126" t="s">
        <v>79</v>
      </c>
    </row>
    <row r="2" spans="1:11" ht="12" customHeight="1" x14ac:dyDescent="0.2">
      <c r="D2" s="222" t="s">
        <v>339</v>
      </c>
      <c r="E2" s="173"/>
      <c r="F2" s="173"/>
    </row>
    <row r="3" spans="1:11" ht="27" customHeight="1" x14ac:dyDescent="0.2">
      <c r="D3" s="222" t="s">
        <v>243</v>
      </c>
      <c r="E3" s="173"/>
      <c r="F3" s="173"/>
    </row>
    <row r="4" spans="1:11" s="48" customFormat="1" ht="24" customHeight="1" x14ac:dyDescent="0.2">
      <c r="A4" s="11"/>
      <c r="B4" s="11"/>
      <c r="C4" s="11"/>
      <c r="D4" s="190" t="s">
        <v>340</v>
      </c>
      <c r="E4" s="190"/>
      <c r="F4" s="190"/>
      <c r="G4" s="190"/>
      <c r="H4" s="190"/>
      <c r="I4" s="190"/>
      <c r="J4" s="190"/>
      <c r="K4" s="221"/>
    </row>
    <row r="5" spans="1:11" s="48" customFormat="1" ht="24" customHeight="1" x14ac:dyDescent="0.2">
      <c r="A5" s="11"/>
      <c r="B5" s="11"/>
      <c r="C5" s="11"/>
      <c r="D5" s="190" t="s">
        <v>341</v>
      </c>
      <c r="E5" s="190"/>
      <c r="F5" s="190"/>
      <c r="G5" s="190"/>
      <c r="H5" s="190"/>
      <c r="I5" s="190"/>
      <c r="J5" s="190"/>
      <c r="K5" s="221"/>
    </row>
    <row r="7" spans="1:11" ht="25.5" customHeight="1" x14ac:dyDescent="0.2">
      <c r="A7" s="174" t="s">
        <v>297</v>
      </c>
      <c r="B7" s="175"/>
      <c r="C7" s="175"/>
      <c r="D7" s="175"/>
      <c r="E7" s="175"/>
      <c r="F7" s="175"/>
    </row>
    <row r="8" spans="1:11" ht="25.5" customHeight="1" x14ac:dyDescent="0.2">
      <c r="A8" s="127" t="s">
        <v>77</v>
      </c>
      <c r="B8" s="128"/>
      <c r="C8" s="128"/>
      <c r="D8" s="128"/>
      <c r="E8" s="128"/>
      <c r="F8" s="128"/>
    </row>
    <row r="9" spans="1:11" x14ac:dyDescent="0.2">
      <c r="A9" s="129" t="s">
        <v>78</v>
      </c>
      <c r="F9" s="130" t="s">
        <v>1</v>
      </c>
    </row>
    <row r="10" spans="1:11" x14ac:dyDescent="0.2">
      <c r="A10" s="176" t="s">
        <v>2</v>
      </c>
      <c r="B10" s="176" t="s">
        <v>80</v>
      </c>
      <c r="C10" s="177" t="s">
        <v>4</v>
      </c>
      <c r="D10" s="176" t="s">
        <v>5</v>
      </c>
      <c r="E10" s="176" t="s">
        <v>6</v>
      </c>
      <c r="F10" s="176"/>
    </row>
    <row r="11" spans="1:11" x14ac:dyDescent="0.2">
      <c r="A11" s="176"/>
      <c r="B11" s="176"/>
      <c r="C11" s="176"/>
      <c r="D11" s="176"/>
      <c r="E11" s="176" t="s">
        <v>7</v>
      </c>
      <c r="F11" s="176" t="s">
        <v>8</v>
      </c>
    </row>
    <row r="12" spans="1:11" x14ac:dyDescent="0.2">
      <c r="A12" s="176"/>
      <c r="B12" s="176"/>
      <c r="C12" s="176"/>
      <c r="D12" s="176"/>
      <c r="E12" s="176"/>
      <c r="F12" s="176"/>
    </row>
    <row r="13" spans="1:11" x14ac:dyDescent="0.2">
      <c r="A13" s="131">
        <v>1</v>
      </c>
      <c r="B13" s="131">
        <v>2</v>
      </c>
      <c r="C13" s="132">
        <v>3</v>
      </c>
      <c r="D13" s="131">
        <v>4</v>
      </c>
      <c r="E13" s="131">
        <v>5</v>
      </c>
      <c r="F13" s="131">
        <v>6</v>
      </c>
    </row>
    <row r="14" spans="1:11" ht="21" customHeight="1" x14ac:dyDescent="0.2">
      <c r="A14" s="179" t="s">
        <v>81</v>
      </c>
      <c r="B14" s="180"/>
      <c r="C14" s="180"/>
      <c r="D14" s="180"/>
      <c r="E14" s="180"/>
      <c r="F14" s="181"/>
    </row>
    <row r="15" spans="1:11" x14ac:dyDescent="0.2">
      <c r="A15" s="133">
        <v>200000</v>
      </c>
      <c r="B15" s="134" t="s">
        <v>82</v>
      </c>
      <c r="C15" s="135">
        <f t="shared" ref="C15:C22" si="0">D15+E15</f>
        <v>0</v>
      </c>
      <c r="D15" s="136">
        <v>-3350000</v>
      </c>
      <c r="E15" s="136">
        <v>3350000</v>
      </c>
      <c r="F15" s="136">
        <v>3350000</v>
      </c>
    </row>
    <row r="16" spans="1:11" x14ac:dyDescent="0.2">
      <c r="A16" s="133">
        <v>203000</v>
      </c>
      <c r="B16" s="134" t="s">
        <v>298</v>
      </c>
      <c r="C16" s="135">
        <f t="shared" si="0"/>
        <v>0</v>
      </c>
      <c r="D16" s="136">
        <v>0</v>
      </c>
      <c r="E16" s="136">
        <v>0</v>
      </c>
      <c r="F16" s="136">
        <v>0</v>
      </c>
    </row>
    <row r="17" spans="1:6" x14ac:dyDescent="0.2">
      <c r="A17" s="137">
        <v>203410</v>
      </c>
      <c r="B17" s="138" t="s">
        <v>299</v>
      </c>
      <c r="C17" s="139">
        <f t="shared" si="0"/>
        <v>0</v>
      </c>
      <c r="D17" s="140">
        <v>0</v>
      </c>
      <c r="E17" s="140">
        <v>0</v>
      </c>
      <c r="F17" s="140">
        <v>0</v>
      </c>
    </row>
    <row r="18" spans="1:6" ht="25.5" x14ac:dyDescent="0.2">
      <c r="A18" s="133">
        <v>208000</v>
      </c>
      <c r="B18" s="134" t="s">
        <v>83</v>
      </c>
      <c r="C18" s="135">
        <f t="shared" si="0"/>
        <v>0</v>
      </c>
      <c r="D18" s="136">
        <v>-3350000</v>
      </c>
      <c r="E18" s="136">
        <v>3350000</v>
      </c>
      <c r="F18" s="136">
        <v>3350000</v>
      </c>
    </row>
    <row r="19" spans="1:6" x14ac:dyDescent="0.2">
      <c r="A19" s="137">
        <v>208100</v>
      </c>
      <c r="B19" s="138" t="s">
        <v>300</v>
      </c>
      <c r="C19" s="139">
        <f t="shared" si="0"/>
        <v>10915849.530000001</v>
      </c>
      <c r="D19" s="140">
        <v>10232669.550000001</v>
      </c>
      <c r="E19" s="140">
        <v>683179.98</v>
      </c>
      <c r="F19" s="140">
        <v>0</v>
      </c>
    </row>
    <row r="20" spans="1:6" x14ac:dyDescent="0.2">
      <c r="A20" s="137">
        <v>208200</v>
      </c>
      <c r="B20" s="138" t="s">
        <v>301</v>
      </c>
      <c r="C20" s="139">
        <f t="shared" si="0"/>
        <v>10915849.530000001</v>
      </c>
      <c r="D20" s="140">
        <v>10232669.550000001</v>
      </c>
      <c r="E20" s="140">
        <v>683179.98</v>
      </c>
      <c r="F20" s="140">
        <v>0</v>
      </c>
    </row>
    <row r="21" spans="1:6" ht="38.25" x14ac:dyDescent="0.2">
      <c r="A21" s="137">
        <v>208400</v>
      </c>
      <c r="B21" s="138" t="s">
        <v>84</v>
      </c>
      <c r="C21" s="139">
        <f t="shared" si="0"/>
        <v>0</v>
      </c>
      <c r="D21" s="140">
        <v>-3350000</v>
      </c>
      <c r="E21" s="140">
        <v>3350000</v>
      </c>
      <c r="F21" s="140">
        <v>3350000</v>
      </c>
    </row>
    <row r="22" spans="1:6" x14ac:dyDescent="0.2">
      <c r="A22" s="143" t="s">
        <v>75</v>
      </c>
      <c r="B22" s="142" t="s">
        <v>85</v>
      </c>
      <c r="C22" s="135">
        <f t="shared" si="0"/>
        <v>0</v>
      </c>
      <c r="D22" s="135">
        <v>-3350000</v>
      </c>
      <c r="E22" s="135">
        <v>3350000</v>
      </c>
      <c r="F22" s="135">
        <v>3350000</v>
      </c>
    </row>
    <row r="23" spans="1:6" ht="21" customHeight="1" x14ac:dyDescent="0.2">
      <c r="A23" s="179" t="s">
        <v>86</v>
      </c>
      <c r="B23" s="180"/>
      <c r="C23" s="180"/>
      <c r="D23" s="180"/>
      <c r="E23" s="180"/>
      <c r="F23" s="181"/>
    </row>
    <row r="24" spans="1:6" x14ac:dyDescent="0.2">
      <c r="A24" s="133">
        <v>600000</v>
      </c>
      <c r="B24" s="134" t="s">
        <v>87</v>
      </c>
      <c r="C24" s="135">
        <f t="shared" ref="C24:C29" si="1">D24+E24</f>
        <v>0</v>
      </c>
      <c r="D24" s="136">
        <v>-3350000</v>
      </c>
      <c r="E24" s="136">
        <v>3350000</v>
      </c>
      <c r="F24" s="136">
        <v>3350000</v>
      </c>
    </row>
    <row r="25" spans="1:6" x14ac:dyDescent="0.2">
      <c r="A25" s="133">
        <v>602000</v>
      </c>
      <c r="B25" s="134" t="s">
        <v>88</v>
      </c>
      <c r="C25" s="135">
        <f t="shared" si="1"/>
        <v>0</v>
      </c>
      <c r="D25" s="136">
        <v>-3350000</v>
      </c>
      <c r="E25" s="136">
        <v>3350000</v>
      </c>
      <c r="F25" s="136">
        <v>3350000</v>
      </c>
    </row>
    <row r="26" spans="1:6" x14ac:dyDescent="0.2">
      <c r="A26" s="137">
        <v>602100</v>
      </c>
      <c r="B26" s="138" t="s">
        <v>300</v>
      </c>
      <c r="C26" s="139">
        <f t="shared" si="1"/>
        <v>10915849.530000001</v>
      </c>
      <c r="D26" s="140">
        <v>10232669.550000001</v>
      </c>
      <c r="E26" s="140">
        <v>683179.98</v>
      </c>
      <c r="F26" s="140">
        <v>0</v>
      </c>
    </row>
    <row r="27" spans="1:6" x14ac:dyDescent="0.2">
      <c r="A27" s="137">
        <v>602200</v>
      </c>
      <c r="B27" s="138" t="s">
        <v>301</v>
      </c>
      <c r="C27" s="139">
        <f t="shared" si="1"/>
        <v>10915849.530000001</v>
      </c>
      <c r="D27" s="140">
        <v>10232669.550000001</v>
      </c>
      <c r="E27" s="140">
        <v>683179.98</v>
      </c>
      <c r="F27" s="140">
        <v>0</v>
      </c>
    </row>
    <row r="28" spans="1:6" ht="38.25" x14ac:dyDescent="0.2">
      <c r="A28" s="137">
        <v>602400</v>
      </c>
      <c r="B28" s="138" t="s">
        <v>84</v>
      </c>
      <c r="C28" s="139">
        <f t="shared" si="1"/>
        <v>0</v>
      </c>
      <c r="D28" s="140">
        <v>-3350000</v>
      </c>
      <c r="E28" s="140">
        <v>3350000</v>
      </c>
      <c r="F28" s="140">
        <v>3350000</v>
      </c>
    </row>
    <row r="29" spans="1:6" x14ac:dyDescent="0.2">
      <c r="A29" s="143" t="s">
        <v>75</v>
      </c>
      <c r="B29" s="142" t="s">
        <v>85</v>
      </c>
      <c r="C29" s="135">
        <f t="shared" si="1"/>
        <v>0</v>
      </c>
      <c r="D29" s="135">
        <v>-3350000</v>
      </c>
      <c r="E29" s="135">
        <v>3350000</v>
      </c>
      <c r="F29" s="135">
        <v>3350000</v>
      </c>
    </row>
    <row r="32" spans="1:6" x14ac:dyDescent="0.2">
      <c r="B32" s="144" t="s">
        <v>76</v>
      </c>
      <c r="E32" s="46" t="s">
        <v>272</v>
      </c>
    </row>
  </sheetData>
  <mergeCells count="16">
    <mergeCell ref="D2:F2"/>
    <mergeCell ref="D3:F3"/>
    <mergeCell ref="D4:F4"/>
    <mergeCell ref="G4:J4"/>
    <mergeCell ref="D5:F5"/>
    <mergeCell ref="G5:J5"/>
    <mergeCell ref="A14:F14"/>
    <mergeCell ref="A23:F23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91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9"/>
  <sheetViews>
    <sheetView workbookViewId="0">
      <selection activeCell="D18" sqref="D18"/>
    </sheetView>
  </sheetViews>
  <sheetFormatPr defaultRowHeight="12.75" x14ac:dyDescent="0.2"/>
  <cols>
    <col min="1" max="3" width="10.42578125" style="126" customWidth="1"/>
    <col min="4" max="4" width="35" style="126" customWidth="1"/>
    <col min="5" max="5" width="14.28515625" style="126" customWidth="1"/>
    <col min="6" max="6" width="13.85546875" style="126" customWidth="1"/>
    <col min="7" max="7" width="14.42578125" style="126" customWidth="1"/>
    <col min="8" max="8" width="14" style="126" customWidth="1"/>
    <col min="9" max="9" width="11.85546875" style="126" customWidth="1"/>
    <col min="10" max="10" width="13" style="126" customWidth="1"/>
    <col min="11" max="14" width="11.85546875" style="126" customWidth="1"/>
    <col min="15" max="15" width="12.42578125" style="126" customWidth="1"/>
    <col min="16" max="16" width="13.5703125" style="126" customWidth="1"/>
    <col min="17" max="17" width="13.7109375" style="126" customWidth="1"/>
    <col min="18" max="16384" width="9.140625" style="126"/>
  </cols>
  <sheetData>
    <row r="1" spans="1:16" x14ac:dyDescent="0.2">
      <c r="M1" s="126" t="s">
        <v>89</v>
      </c>
    </row>
    <row r="2" spans="1:16" x14ac:dyDescent="0.2">
      <c r="M2" s="224" t="s">
        <v>339</v>
      </c>
      <c r="N2" s="223"/>
      <c r="O2" s="223"/>
      <c r="P2" s="223"/>
    </row>
    <row r="3" spans="1:16" ht="24" customHeight="1" x14ac:dyDescent="0.2">
      <c r="M3" s="222" t="s">
        <v>243</v>
      </c>
      <c r="N3" s="173"/>
      <c r="O3" s="173"/>
      <c r="P3" s="173"/>
    </row>
    <row r="4" spans="1:16" ht="24" customHeight="1" x14ac:dyDescent="0.2">
      <c r="M4" s="222" t="s">
        <v>340</v>
      </c>
      <c r="N4" s="222"/>
      <c r="O4" s="222"/>
      <c r="P4" s="222"/>
    </row>
    <row r="5" spans="1:16" ht="24.75" customHeight="1" x14ac:dyDescent="0.2">
      <c r="M5" s="173" t="s">
        <v>243</v>
      </c>
      <c r="N5" s="173"/>
      <c r="O5" s="173"/>
      <c r="P5" s="173"/>
    </row>
    <row r="7" spans="1:16" x14ac:dyDescent="0.2">
      <c r="A7" s="184" t="s">
        <v>90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</row>
    <row r="8" spans="1:16" x14ac:dyDescent="0.2">
      <c r="A8" s="184" t="s">
        <v>302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</row>
    <row r="9" spans="1:16" x14ac:dyDescent="0.2">
      <c r="A9" s="127" t="s">
        <v>77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</row>
    <row r="10" spans="1:16" x14ac:dyDescent="0.2">
      <c r="A10" s="129" t="s">
        <v>78</v>
      </c>
      <c r="P10" s="130" t="s">
        <v>91</v>
      </c>
    </row>
    <row r="11" spans="1:16" x14ac:dyDescent="0.2">
      <c r="A11" s="185" t="s">
        <v>92</v>
      </c>
      <c r="B11" s="185" t="s">
        <v>93</v>
      </c>
      <c r="C11" s="185" t="s">
        <v>94</v>
      </c>
      <c r="D11" s="176" t="s">
        <v>95</v>
      </c>
      <c r="E11" s="176" t="s">
        <v>5</v>
      </c>
      <c r="F11" s="176"/>
      <c r="G11" s="176"/>
      <c r="H11" s="176"/>
      <c r="I11" s="176"/>
      <c r="J11" s="176" t="s">
        <v>6</v>
      </c>
      <c r="K11" s="176"/>
      <c r="L11" s="176"/>
      <c r="M11" s="176"/>
      <c r="N11" s="176"/>
      <c r="O11" s="176"/>
      <c r="P11" s="177" t="s">
        <v>96</v>
      </c>
    </row>
    <row r="12" spans="1:16" x14ac:dyDescent="0.2">
      <c r="A12" s="176"/>
      <c r="B12" s="176"/>
      <c r="C12" s="176"/>
      <c r="D12" s="176"/>
      <c r="E12" s="177" t="s">
        <v>7</v>
      </c>
      <c r="F12" s="176" t="s">
        <v>97</v>
      </c>
      <c r="G12" s="176" t="s">
        <v>98</v>
      </c>
      <c r="H12" s="176"/>
      <c r="I12" s="176" t="s">
        <v>99</v>
      </c>
      <c r="J12" s="177" t="s">
        <v>7</v>
      </c>
      <c r="K12" s="176" t="s">
        <v>8</v>
      </c>
      <c r="L12" s="176" t="s">
        <v>97</v>
      </c>
      <c r="M12" s="176" t="s">
        <v>98</v>
      </c>
      <c r="N12" s="176"/>
      <c r="O12" s="176" t="s">
        <v>99</v>
      </c>
      <c r="P12" s="176"/>
    </row>
    <row r="13" spans="1:16" x14ac:dyDescent="0.2">
      <c r="A13" s="176"/>
      <c r="B13" s="176"/>
      <c r="C13" s="176"/>
      <c r="D13" s="176"/>
      <c r="E13" s="176"/>
      <c r="F13" s="176"/>
      <c r="G13" s="176" t="s">
        <v>100</v>
      </c>
      <c r="H13" s="176" t="s">
        <v>101</v>
      </c>
      <c r="I13" s="176"/>
      <c r="J13" s="176"/>
      <c r="K13" s="176"/>
      <c r="L13" s="176"/>
      <c r="M13" s="176" t="s">
        <v>100</v>
      </c>
      <c r="N13" s="176" t="s">
        <v>101</v>
      </c>
      <c r="O13" s="176"/>
      <c r="P13" s="176"/>
    </row>
    <row r="14" spans="1:16" ht="44.25" customHeight="1" x14ac:dyDescent="0.2">
      <c r="A14" s="17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</row>
    <row r="15" spans="1:16" x14ac:dyDescent="0.2">
      <c r="A15" s="131">
        <v>1</v>
      </c>
      <c r="B15" s="131">
        <v>2</v>
      </c>
      <c r="C15" s="131">
        <v>3</v>
      </c>
      <c r="D15" s="131">
        <v>4</v>
      </c>
      <c r="E15" s="132">
        <v>5</v>
      </c>
      <c r="F15" s="131">
        <v>6</v>
      </c>
      <c r="G15" s="131">
        <v>7</v>
      </c>
      <c r="H15" s="131">
        <v>8</v>
      </c>
      <c r="I15" s="131">
        <v>9</v>
      </c>
      <c r="J15" s="132">
        <v>10</v>
      </c>
      <c r="K15" s="131">
        <v>11</v>
      </c>
      <c r="L15" s="131">
        <v>12</v>
      </c>
      <c r="M15" s="131">
        <v>13</v>
      </c>
      <c r="N15" s="131">
        <v>14</v>
      </c>
      <c r="O15" s="131">
        <v>15</v>
      </c>
      <c r="P15" s="132">
        <v>16</v>
      </c>
    </row>
    <row r="16" spans="1:16" x14ac:dyDescent="0.2">
      <c r="A16" s="145" t="s">
        <v>102</v>
      </c>
      <c r="B16" s="146"/>
      <c r="C16" s="147"/>
      <c r="D16" s="148" t="s">
        <v>103</v>
      </c>
      <c r="E16" s="149">
        <f>E17</f>
        <v>15153100</v>
      </c>
      <c r="F16" s="150">
        <v>15153100</v>
      </c>
      <c r="G16" s="150">
        <v>8571200</v>
      </c>
      <c r="H16" s="150">
        <v>2039400</v>
      </c>
      <c r="I16" s="150">
        <v>0</v>
      </c>
      <c r="J16" s="149">
        <v>50000</v>
      </c>
      <c r="K16" s="150">
        <v>0</v>
      </c>
      <c r="L16" s="150">
        <v>50000</v>
      </c>
      <c r="M16" s="150">
        <v>0</v>
      </c>
      <c r="N16" s="150">
        <v>0</v>
      </c>
      <c r="O16" s="150">
        <v>0</v>
      </c>
      <c r="P16" s="149">
        <f t="shared" ref="P16:P66" si="0">E16+J16</f>
        <v>15203100</v>
      </c>
    </row>
    <row r="17" spans="1:16" ht="102" x14ac:dyDescent="0.2">
      <c r="A17" s="145" t="s">
        <v>104</v>
      </c>
      <c r="B17" s="146"/>
      <c r="C17" s="147"/>
      <c r="D17" s="148" t="s">
        <v>303</v>
      </c>
      <c r="E17" s="149">
        <f>E18+E19+E20+E21+E22+E23+E24+E25+E26+E27+E28+E29</f>
        <v>15153100</v>
      </c>
      <c r="F17" s="150">
        <v>15153100</v>
      </c>
      <c r="G17" s="150">
        <f>G18+G19+G21+G22+G23+G24+G25+G26+G27+G28+G29</f>
        <v>8571200</v>
      </c>
      <c r="H17" s="150">
        <f>H18+H19+H21+H22+H23+H24+H25+H26+H27+H28+H29</f>
        <v>2039400</v>
      </c>
      <c r="I17" s="150">
        <v>0</v>
      </c>
      <c r="J17" s="149">
        <f>J18+J19+J21+J22+J23+J24+J25+J26+J27+J28</f>
        <v>50000</v>
      </c>
      <c r="K17" s="150">
        <v>0</v>
      </c>
      <c r="L17" s="150">
        <v>50000</v>
      </c>
      <c r="M17" s="150">
        <v>0</v>
      </c>
      <c r="N17" s="150">
        <v>0</v>
      </c>
      <c r="O17" s="150">
        <v>0</v>
      </c>
      <c r="P17" s="149">
        <f t="shared" si="0"/>
        <v>15203100</v>
      </c>
    </row>
    <row r="18" spans="1:16" ht="76.5" x14ac:dyDescent="0.2">
      <c r="A18" s="151" t="s">
        <v>105</v>
      </c>
      <c r="B18" s="151" t="s">
        <v>106</v>
      </c>
      <c r="C18" s="152" t="s">
        <v>107</v>
      </c>
      <c r="D18" s="153" t="s">
        <v>108</v>
      </c>
      <c r="E18" s="154">
        <v>11853800</v>
      </c>
      <c r="F18" s="155">
        <v>11853800</v>
      </c>
      <c r="G18" s="155">
        <v>7915200</v>
      </c>
      <c r="H18" s="155">
        <v>1508400</v>
      </c>
      <c r="I18" s="155">
        <v>0</v>
      </c>
      <c r="J18" s="154">
        <v>50000</v>
      </c>
      <c r="K18" s="155">
        <v>0</v>
      </c>
      <c r="L18" s="155">
        <v>50000</v>
      </c>
      <c r="M18" s="155">
        <v>0</v>
      </c>
      <c r="N18" s="155">
        <v>0</v>
      </c>
      <c r="O18" s="155">
        <v>0</v>
      </c>
      <c r="P18" s="154">
        <f t="shared" si="0"/>
        <v>11903800</v>
      </c>
    </row>
    <row r="19" spans="1:16" ht="25.5" x14ac:dyDescent="0.2">
      <c r="A19" s="151" t="s">
        <v>109</v>
      </c>
      <c r="B19" s="151" t="s">
        <v>110</v>
      </c>
      <c r="C19" s="152" t="s">
        <v>111</v>
      </c>
      <c r="D19" s="160" t="s">
        <v>112</v>
      </c>
      <c r="E19" s="161">
        <v>961800</v>
      </c>
      <c r="F19" s="155">
        <v>961800</v>
      </c>
      <c r="G19" s="162">
        <v>408000</v>
      </c>
      <c r="H19" s="155"/>
      <c r="I19" s="155">
        <v>0</v>
      </c>
      <c r="J19" s="154">
        <v>0</v>
      </c>
      <c r="K19" s="155">
        <v>0</v>
      </c>
      <c r="L19" s="155">
        <v>0</v>
      </c>
      <c r="M19" s="155">
        <v>0</v>
      </c>
      <c r="N19" s="155">
        <v>0</v>
      </c>
      <c r="O19" s="155">
        <v>0</v>
      </c>
      <c r="P19" s="154">
        <f t="shared" si="0"/>
        <v>961800</v>
      </c>
    </row>
    <row r="20" spans="1:16" x14ac:dyDescent="0.2">
      <c r="A20" s="163"/>
      <c r="B20" s="163"/>
      <c r="C20" s="164"/>
      <c r="D20" s="160"/>
      <c r="E20" s="161"/>
      <c r="F20" s="162"/>
      <c r="G20" s="155"/>
      <c r="H20" s="155"/>
      <c r="I20" s="155"/>
      <c r="J20" s="154"/>
      <c r="K20" s="155"/>
      <c r="L20" s="155"/>
      <c r="M20" s="155"/>
      <c r="N20" s="155"/>
      <c r="O20" s="155"/>
      <c r="P20" s="154"/>
    </row>
    <row r="21" spans="1:16" ht="25.5" x14ac:dyDescent="0.2">
      <c r="A21" s="163" t="s">
        <v>113</v>
      </c>
      <c r="B21" s="163" t="s">
        <v>114</v>
      </c>
      <c r="C21" s="164" t="s">
        <v>115</v>
      </c>
      <c r="D21" s="160" t="s">
        <v>116</v>
      </c>
      <c r="E21" s="161">
        <v>846400</v>
      </c>
      <c r="F21" s="162">
        <v>846400</v>
      </c>
      <c r="G21" s="155"/>
      <c r="H21" s="155"/>
      <c r="I21" s="155"/>
      <c r="J21" s="154"/>
      <c r="K21" s="155"/>
      <c r="L21" s="155"/>
      <c r="M21" s="155"/>
      <c r="N21" s="155"/>
      <c r="O21" s="155"/>
      <c r="P21" s="154">
        <f t="shared" ref="P21:P27" si="1">E21+J21</f>
        <v>846400</v>
      </c>
    </row>
    <row r="22" spans="1:16" ht="38.25" x14ac:dyDescent="0.2">
      <c r="A22" s="151" t="s">
        <v>117</v>
      </c>
      <c r="B22" s="163">
        <v>2111</v>
      </c>
      <c r="C22" s="152" t="s">
        <v>119</v>
      </c>
      <c r="D22" s="160" t="s">
        <v>120</v>
      </c>
      <c r="E22" s="161">
        <v>218500</v>
      </c>
      <c r="F22" s="162">
        <v>218500</v>
      </c>
      <c r="G22" s="155"/>
      <c r="H22" s="155"/>
      <c r="I22" s="155"/>
      <c r="J22" s="154"/>
      <c r="K22" s="155"/>
      <c r="L22" s="155"/>
      <c r="M22" s="155"/>
      <c r="N22" s="155"/>
      <c r="O22" s="155"/>
      <c r="P22" s="154">
        <f t="shared" si="1"/>
        <v>218500</v>
      </c>
    </row>
    <row r="23" spans="1:16" ht="51" x14ac:dyDescent="0.2">
      <c r="A23" s="151" t="s">
        <v>121</v>
      </c>
      <c r="B23" s="163">
        <v>3104</v>
      </c>
      <c r="C23" s="165">
        <v>1020</v>
      </c>
      <c r="D23" s="160" t="s">
        <v>124</v>
      </c>
      <c r="E23" s="161">
        <v>302600</v>
      </c>
      <c r="F23" s="162">
        <v>302600</v>
      </c>
      <c r="G23" s="162">
        <v>248000</v>
      </c>
      <c r="H23" s="155"/>
      <c r="I23" s="155"/>
      <c r="J23" s="154"/>
      <c r="K23" s="155"/>
      <c r="L23" s="155"/>
      <c r="M23" s="155"/>
      <c r="N23" s="155"/>
      <c r="O23" s="155"/>
      <c r="P23" s="154">
        <f t="shared" si="1"/>
        <v>302600</v>
      </c>
    </row>
    <row r="24" spans="1:16" ht="25.5" x14ac:dyDescent="0.2">
      <c r="A24" s="163" t="s">
        <v>129</v>
      </c>
      <c r="B24" s="163">
        <v>3242</v>
      </c>
      <c r="C24" s="164" t="s">
        <v>131</v>
      </c>
      <c r="D24" s="160" t="s">
        <v>132</v>
      </c>
      <c r="E24" s="161">
        <v>84300</v>
      </c>
      <c r="F24" s="162">
        <v>84300</v>
      </c>
      <c r="G24" s="155"/>
      <c r="H24" s="155"/>
      <c r="I24" s="155"/>
      <c r="J24" s="154"/>
      <c r="K24" s="155"/>
      <c r="L24" s="155"/>
      <c r="M24" s="155"/>
      <c r="N24" s="155"/>
      <c r="O24" s="155"/>
      <c r="P24" s="154">
        <f t="shared" si="1"/>
        <v>84300</v>
      </c>
    </row>
    <row r="25" spans="1:16" ht="25.5" x14ac:dyDescent="0.2">
      <c r="A25" s="163" t="s">
        <v>248</v>
      </c>
      <c r="B25" s="163">
        <v>3032</v>
      </c>
      <c r="C25" s="164" t="s">
        <v>159</v>
      </c>
      <c r="D25" s="160" t="s">
        <v>307</v>
      </c>
      <c r="E25" s="161">
        <v>3700</v>
      </c>
      <c r="F25" s="162">
        <v>3700</v>
      </c>
      <c r="G25" s="155"/>
      <c r="H25" s="155"/>
      <c r="I25" s="155"/>
      <c r="J25" s="154"/>
      <c r="K25" s="155"/>
      <c r="L25" s="155"/>
      <c r="M25" s="155"/>
      <c r="N25" s="155"/>
      <c r="O25" s="155"/>
      <c r="P25" s="154">
        <f t="shared" si="1"/>
        <v>3700</v>
      </c>
    </row>
    <row r="26" spans="1:16" ht="76.5" x14ac:dyDescent="0.2">
      <c r="A26" s="163" t="s">
        <v>246</v>
      </c>
      <c r="B26" s="163">
        <v>3160</v>
      </c>
      <c r="C26" s="166">
        <v>1010</v>
      </c>
      <c r="D26" s="160" t="s">
        <v>309</v>
      </c>
      <c r="E26" s="161">
        <v>6400</v>
      </c>
      <c r="F26" s="162">
        <v>6400</v>
      </c>
      <c r="G26" s="155"/>
      <c r="H26" s="155"/>
      <c r="I26" s="155"/>
      <c r="J26" s="154"/>
      <c r="K26" s="155"/>
      <c r="L26" s="155"/>
      <c r="M26" s="155"/>
      <c r="N26" s="155"/>
      <c r="O26" s="155"/>
      <c r="P26" s="154">
        <f t="shared" si="1"/>
        <v>6400</v>
      </c>
    </row>
    <row r="27" spans="1:16" ht="25.5" x14ac:dyDescent="0.2">
      <c r="A27" s="163" t="s">
        <v>133</v>
      </c>
      <c r="B27" s="163">
        <v>6030</v>
      </c>
      <c r="C27" s="164" t="s">
        <v>135</v>
      </c>
      <c r="D27" s="160" t="s">
        <v>136</v>
      </c>
      <c r="E27" s="161">
        <v>853200</v>
      </c>
      <c r="F27" s="162">
        <v>853200</v>
      </c>
      <c r="G27" s="162"/>
      <c r="H27" s="162">
        <v>531000</v>
      </c>
      <c r="I27" s="155"/>
      <c r="J27" s="154"/>
      <c r="K27" s="155"/>
      <c r="L27" s="155"/>
      <c r="M27" s="155"/>
      <c r="N27" s="155"/>
      <c r="O27" s="155"/>
      <c r="P27" s="154">
        <f t="shared" si="1"/>
        <v>853200</v>
      </c>
    </row>
    <row r="28" spans="1:16" ht="25.5" x14ac:dyDescent="0.2">
      <c r="A28" s="151" t="s">
        <v>265</v>
      </c>
      <c r="B28" s="163">
        <v>7680</v>
      </c>
      <c r="C28" s="164" t="s">
        <v>254</v>
      </c>
      <c r="D28" s="160" t="s">
        <v>253</v>
      </c>
      <c r="E28" s="161">
        <v>22400</v>
      </c>
      <c r="F28" s="162">
        <v>22400</v>
      </c>
      <c r="G28" s="162"/>
      <c r="H28" s="162"/>
      <c r="I28" s="155"/>
      <c r="J28" s="154"/>
      <c r="K28" s="155"/>
      <c r="L28" s="155"/>
      <c r="M28" s="155"/>
      <c r="N28" s="155"/>
      <c r="O28" s="155"/>
      <c r="P28" s="154">
        <v>22400</v>
      </c>
    </row>
    <row r="29" spans="1:16" x14ac:dyDescent="0.2">
      <c r="A29" s="151"/>
      <c r="B29" s="163"/>
      <c r="C29" s="164"/>
      <c r="D29" s="153"/>
      <c r="E29" s="161"/>
      <c r="F29" s="162"/>
      <c r="G29" s="162"/>
      <c r="H29" s="162"/>
      <c r="I29" s="155"/>
      <c r="J29" s="154"/>
      <c r="K29" s="155"/>
      <c r="L29" s="155"/>
      <c r="M29" s="155"/>
      <c r="N29" s="155"/>
      <c r="O29" s="155"/>
      <c r="P29" s="154"/>
    </row>
    <row r="30" spans="1:16" ht="25.5" x14ac:dyDescent="0.2">
      <c r="A30" s="163" t="s">
        <v>338</v>
      </c>
      <c r="B30" s="163"/>
      <c r="C30" s="164"/>
      <c r="D30" s="160" t="s">
        <v>337</v>
      </c>
      <c r="E30" s="161">
        <f>E31+E32+E33+E34+E35+E36+E37+E38+E39</f>
        <v>6568700</v>
      </c>
      <c r="F30" s="162">
        <f>F31+F32+F33+F34+F35+F36+F37+F38+F39</f>
        <v>6568700</v>
      </c>
      <c r="G30" s="162">
        <f>G31+G32+G33+G34+G35+G36+G37+G38+G39</f>
        <v>2599400</v>
      </c>
      <c r="H30" s="162">
        <f>H31+H32+H33+H34+H35+H36+H37+H38+H39</f>
        <v>61200</v>
      </c>
      <c r="I30" s="162"/>
      <c r="J30" s="161">
        <f>J31+J32+J33+J34+J35+J36+J37+J38+J39</f>
        <v>15000</v>
      </c>
      <c r="K30" s="162">
        <f>K31+K32+K33+K34+K35+K36+K37+K38+K39</f>
        <v>0</v>
      </c>
      <c r="L30" s="162">
        <f>L31+L32+L33+L34+L35+L36+L37+L38+L39</f>
        <v>15000</v>
      </c>
      <c r="M30" s="162"/>
      <c r="N30" s="162"/>
      <c r="O30" s="162"/>
      <c r="P30" s="161">
        <f>E30+J30</f>
        <v>6583700</v>
      </c>
    </row>
    <row r="31" spans="1:16" ht="38.25" x14ac:dyDescent="0.2">
      <c r="A31" s="163" t="s">
        <v>320</v>
      </c>
      <c r="B31" s="163" t="s">
        <v>146</v>
      </c>
      <c r="C31" s="164" t="s">
        <v>107</v>
      </c>
      <c r="D31" s="160" t="s">
        <v>147</v>
      </c>
      <c r="E31" s="161">
        <v>1547300</v>
      </c>
      <c r="F31" s="162">
        <v>1547300</v>
      </c>
      <c r="G31" s="162">
        <v>1221400</v>
      </c>
      <c r="H31" s="162">
        <v>17200</v>
      </c>
      <c r="I31" s="162"/>
      <c r="J31" s="161"/>
      <c r="K31" s="162">
        <f>K32+K33+K34+K35+K36+K37+K38+K39</f>
        <v>0</v>
      </c>
      <c r="L31" s="162"/>
      <c r="M31" s="162"/>
      <c r="N31" s="162"/>
      <c r="O31" s="162"/>
      <c r="P31" s="161">
        <f>E31+J31</f>
        <v>1547300</v>
      </c>
    </row>
    <row r="32" spans="1:16" ht="25.5" x14ac:dyDescent="0.2">
      <c r="A32" s="163" t="s">
        <v>321</v>
      </c>
      <c r="B32" s="163" t="s">
        <v>114</v>
      </c>
      <c r="C32" s="164" t="s">
        <v>115</v>
      </c>
      <c r="D32" s="160" t="s">
        <v>116</v>
      </c>
      <c r="E32" s="161">
        <v>1643600</v>
      </c>
      <c r="F32" s="162">
        <v>1643600</v>
      </c>
      <c r="G32" s="162">
        <v>0</v>
      </c>
      <c r="H32" s="162">
        <v>0</v>
      </c>
      <c r="I32" s="162">
        <v>0</v>
      </c>
      <c r="J32" s="161">
        <v>0</v>
      </c>
      <c r="K32" s="162"/>
      <c r="L32" s="162">
        <v>0</v>
      </c>
      <c r="M32" s="162">
        <v>0</v>
      </c>
      <c r="N32" s="162">
        <v>0</v>
      </c>
      <c r="O32" s="162">
        <v>0</v>
      </c>
      <c r="P32" s="161">
        <f t="shared" si="0"/>
        <v>1643600</v>
      </c>
    </row>
    <row r="33" spans="1:21" ht="38.25" x14ac:dyDescent="0.2">
      <c r="A33" s="163" t="s">
        <v>322</v>
      </c>
      <c r="B33" s="163" t="s">
        <v>118</v>
      </c>
      <c r="C33" s="164" t="s">
        <v>119</v>
      </c>
      <c r="D33" s="160" t="s">
        <v>120</v>
      </c>
      <c r="E33" s="161">
        <v>980500</v>
      </c>
      <c r="F33" s="162">
        <v>980500</v>
      </c>
      <c r="G33" s="162">
        <v>0</v>
      </c>
      <c r="H33" s="162">
        <v>0</v>
      </c>
      <c r="I33" s="162">
        <v>0</v>
      </c>
      <c r="J33" s="161">
        <v>0</v>
      </c>
      <c r="K33" s="162">
        <v>0</v>
      </c>
      <c r="L33" s="162">
        <v>0</v>
      </c>
      <c r="M33" s="162">
        <v>0</v>
      </c>
      <c r="N33" s="162">
        <v>0</v>
      </c>
      <c r="O33" s="162">
        <v>0</v>
      </c>
      <c r="P33" s="161">
        <f t="shared" si="0"/>
        <v>980500</v>
      </c>
      <c r="Q33" s="182"/>
      <c r="R33" s="183"/>
      <c r="S33" s="183"/>
      <c r="T33" s="183"/>
      <c r="U33" s="183"/>
    </row>
    <row r="34" spans="1:21" ht="25.5" x14ac:dyDescent="0.2">
      <c r="A34" s="163" t="s">
        <v>323</v>
      </c>
      <c r="B34" s="163" t="s">
        <v>304</v>
      </c>
      <c r="C34" s="164" t="s">
        <v>305</v>
      </c>
      <c r="D34" s="160" t="s">
        <v>261</v>
      </c>
      <c r="E34" s="161">
        <v>5000</v>
      </c>
      <c r="F34" s="162">
        <v>5000</v>
      </c>
      <c r="G34" s="162">
        <v>0</v>
      </c>
      <c r="H34" s="162">
        <v>0</v>
      </c>
      <c r="I34" s="162">
        <v>0</v>
      </c>
      <c r="J34" s="161">
        <v>0</v>
      </c>
      <c r="K34" s="162">
        <v>0</v>
      </c>
      <c r="L34" s="162">
        <v>0</v>
      </c>
      <c r="M34" s="162">
        <v>0</v>
      </c>
      <c r="N34" s="162">
        <v>0</v>
      </c>
      <c r="O34" s="162">
        <v>0</v>
      </c>
      <c r="P34" s="161">
        <f t="shared" si="0"/>
        <v>5000</v>
      </c>
    </row>
    <row r="35" spans="1:21" ht="25.5" x14ac:dyDescent="0.2">
      <c r="A35" s="163" t="s">
        <v>324</v>
      </c>
      <c r="B35" s="163" t="s">
        <v>306</v>
      </c>
      <c r="C35" s="164" t="s">
        <v>159</v>
      </c>
      <c r="D35" s="160" t="s">
        <v>307</v>
      </c>
      <c r="E35" s="161">
        <v>18300</v>
      </c>
      <c r="F35" s="162">
        <v>18300</v>
      </c>
      <c r="G35" s="162">
        <v>0</v>
      </c>
      <c r="H35" s="162">
        <v>0</v>
      </c>
      <c r="I35" s="162">
        <v>0</v>
      </c>
      <c r="J35" s="161">
        <v>0</v>
      </c>
      <c r="K35" s="162">
        <v>0</v>
      </c>
      <c r="L35" s="162">
        <v>0</v>
      </c>
      <c r="M35" s="162">
        <v>0</v>
      </c>
      <c r="N35" s="162">
        <v>0</v>
      </c>
      <c r="O35" s="162">
        <v>0</v>
      </c>
      <c r="P35" s="161">
        <f t="shared" si="0"/>
        <v>18300</v>
      </c>
    </row>
    <row r="36" spans="1:21" ht="51" x14ac:dyDescent="0.2">
      <c r="A36" s="163" t="s">
        <v>325</v>
      </c>
      <c r="B36" s="163" t="s">
        <v>122</v>
      </c>
      <c r="C36" s="164" t="s">
        <v>123</v>
      </c>
      <c r="D36" s="160" t="s">
        <v>124</v>
      </c>
      <c r="E36" s="161">
        <v>1736200</v>
      </c>
      <c r="F36" s="162">
        <v>1736200</v>
      </c>
      <c r="G36" s="162">
        <v>1378000</v>
      </c>
      <c r="H36" s="162">
        <v>44000</v>
      </c>
      <c r="I36" s="162">
        <v>0</v>
      </c>
      <c r="J36" s="161">
        <v>15000</v>
      </c>
      <c r="K36" s="162">
        <v>0</v>
      </c>
      <c r="L36" s="162">
        <v>15000</v>
      </c>
      <c r="M36" s="162">
        <v>0</v>
      </c>
      <c r="N36" s="162">
        <v>0</v>
      </c>
      <c r="O36" s="162">
        <v>0</v>
      </c>
      <c r="P36" s="161">
        <f t="shared" si="0"/>
        <v>1751200</v>
      </c>
    </row>
    <row r="37" spans="1:21" ht="25.5" x14ac:dyDescent="0.2">
      <c r="A37" s="163" t="s">
        <v>326</v>
      </c>
      <c r="B37" s="163" t="s">
        <v>126</v>
      </c>
      <c r="C37" s="164" t="s">
        <v>127</v>
      </c>
      <c r="D37" s="160" t="s">
        <v>128</v>
      </c>
      <c r="E37" s="161">
        <v>40000</v>
      </c>
      <c r="F37" s="162">
        <v>40000</v>
      </c>
      <c r="G37" s="162">
        <v>0</v>
      </c>
      <c r="H37" s="162"/>
      <c r="I37" s="162">
        <v>0</v>
      </c>
      <c r="J37" s="161">
        <v>0</v>
      </c>
      <c r="K37" s="162">
        <v>0</v>
      </c>
      <c r="L37" s="162">
        <v>0</v>
      </c>
      <c r="M37" s="162">
        <v>0</v>
      </c>
      <c r="N37" s="162">
        <v>0</v>
      </c>
      <c r="O37" s="162">
        <v>0</v>
      </c>
      <c r="P37" s="161">
        <f t="shared" si="0"/>
        <v>40000</v>
      </c>
    </row>
    <row r="38" spans="1:21" ht="76.5" x14ac:dyDescent="0.2">
      <c r="A38" s="163" t="s">
        <v>327</v>
      </c>
      <c r="B38" s="163" t="s">
        <v>308</v>
      </c>
      <c r="C38" s="164" t="s">
        <v>149</v>
      </c>
      <c r="D38" s="160" t="s">
        <v>309</v>
      </c>
      <c r="E38" s="161">
        <v>32100</v>
      </c>
      <c r="F38" s="162">
        <v>32100</v>
      </c>
      <c r="G38" s="162">
        <v>0</v>
      </c>
      <c r="H38" s="162">
        <v>0</v>
      </c>
      <c r="I38" s="162">
        <v>0</v>
      </c>
      <c r="J38" s="161">
        <v>0</v>
      </c>
      <c r="K38" s="162">
        <v>0</v>
      </c>
      <c r="L38" s="162">
        <v>0</v>
      </c>
      <c r="M38" s="162">
        <v>0</v>
      </c>
      <c r="N38" s="162">
        <v>0</v>
      </c>
      <c r="O38" s="162">
        <v>0</v>
      </c>
      <c r="P38" s="161">
        <f t="shared" si="0"/>
        <v>32100</v>
      </c>
    </row>
    <row r="39" spans="1:21" ht="25.5" x14ac:dyDescent="0.2">
      <c r="A39" s="163" t="s">
        <v>328</v>
      </c>
      <c r="B39" s="163" t="s">
        <v>130</v>
      </c>
      <c r="C39" s="164" t="s">
        <v>131</v>
      </c>
      <c r="D39" s="160" t="s">
        <v>132</v>
      </c>
      <c r="E39" s="161">
        <v>565700</v>
      </c>
      <c r="F39" s="162">
        <v>565700</v>
      </c>
      <c r="G39" s="162">
        <v>0</v>
      </c>
      <c r="H39" s="162">
        <v>0</v>
      </c>
      <c r="I39" s="162">
        <v>0</v>
      </c>
      <c r="J39" s="161">
        <v>0</v>
      </c>
      <c r="K39" s="162">
        <v>0</v>
      </c>
      <c r="L39" s="162">
        <v>0</v>
      </c>
      <c r="M39" s="162">
        <v>0</v>
      </c>
      <c r="N39" s="162">
        <v>0</v>
      </c>
      <c r="O39" s="162">
        <v>0</v>
      </c>
      <c r="P39" s="161">
        <f t="shared" si="0"/>
        <v>565700</v>
      </c>
    </row>
    <row r="40" spans="1:21" ht="38.25" x14ac:dyDescent="0.2">
      <c r="A40" s="163" t="s">
        <v>330</v>
      </c>
      <c r="B40" s="163"/>
      <c r="C40" s="164"/>
      <c r="D40" s="160" t="s">
        <v>329</v>
      </c>
      <c r="E40" s="161">
        <f>E41+E42+E43+E44+E45+E46+E47</f>
        <v>6832000</v>
      </c>
      <c r="F40" s="162">
        <f>F41+F42+F43+F44+F45+F46+F47</f>
        <v>6832000</v>
      </c>
      <c r="G40" s="162">
        <f>G41+G42+G43+G44+G45+G47</f>
        <v>3226900</v>
      </c>
      <c r="H40" s="162">
        <f>H41+H42+H43+H44+H45+H47</f>
        <v>933700</v>
      </c>
      <c r="I40" s="162"/>
      <c r="J40" s="161">
        <f>J41+J42+J43+J44+J45+J47</f>
        <v>443400</v>
      </c>
      <c r="K40" s="162">
        <f>K41+K42+K43+K44+K45+K47</f>
        <v>350000</v>
      </c>
      <c r="L40" s="162">
        <f>L41+L42+L43+L44+L45+L47</f>
        <v>93400</v>
      </c>
      <c r="M40" s="162"/>
      <c r="N40" s="162"/>
      <c r="O40" s="162">
        <v>350000</v>
      </c>
      <c r="P40" s="161">
        <f>E40+J40</f>
        <v>7275400</v>
      </c>
    </row>
    <row r="41" spans="1:21" ht="38.25" x14ac:dyDescent="0.2">
      <c r="A41" s="163" t="s">
        <v>331</v>
      </c>
      <c r="B41" s="163" t="s">
        <v>146</v>
      </c>
      <c r="C41" s="164" t="s">
        <v>107</v>
      </c>
      <c r="D41" s="160" t="s">
        <v>147</v>
      </c>
      <c r="E41" s="161">
        <v>2905100</v>
      </c>
      <c r="F41" s="162">
        <v>2905100</v>
      </c>
      <c r="G41" s="162">
        <v>2292900</v>
      </c>
      <c r="H41" s="162">
        <v>54700</v>
      </c>
      <c r="I41" s="162"/>
      <c r="J41" s="161"/>
      <c r="K41" s="162"/>
      <c r="L41" s="162"/>
      <c r="M41" s="162"/>
      <c r="N41" s="162"/>
      <c r="O41" s="162"/>
      <c r="P41" s="161">
        <f>E41+J41</f>
        <v>2905100</v>
      </c>
    </row>
    <row r="42" spans="1:21" ht="25.5" x14ac:dyDescent="0.2">
      <c r="A42" s="163" t="s">
        <v>332</v>
      </c>
      <c r="B42" s="163" t="s">
        <v>110</v>
      </c>
      <c r="C42" s="164" t="s">
        <v>111</v>
      </c>
      <c r="D42" s="160" t="s">
        <v>112</v>
      </c>
      <c r="E42" s="161">
        <v>984200</v>
      </c>
      <c r="F42" s="161">
        <v>984200</v>
      </c>
      <c r="G42" s="162">
        <v>778000</v>
      </c>
      <c r="H42" s="162"/>
      <c r="I42" s="162"/>
      <c r="J42" s="161"/>
      <c r="K42" s="162"/>
      <c r="L42" s="162"/>
      <c r="M42" s="162"/>
      <c r="N42" s="162"/>
      <c r="O42" s="162"/>
      <c r="P42" s="161">
        <f>E42+J42</f>
        <v>984200</v>
      </c>
    </row>
    <row r="43" spans="1:21" ht="25.5" x14ac:dyDescent="0.2">
      <c r="A43" s="163" t="s">
        <v>333</v>
      </c>
      <c r="B43" s="163" t="s">
        <v>134</v>
      </c>
      <c r="C43" s="164" t="s">
        <v>135</v>
      </c>
      <c r="D43" s="160" t="s">
        <v>136</v>
      </c>
      <c r="E43" s="161">
        <v>1842700</v>
      </c>
      <c r="F43" s="161">
        <v>1842700</v>
      </c>
      <c r="G43" s="162">
        <v>156000</v>
      </c>
      <c r="H43" s="162">
        <v>879000</v>
      </c>
      <c r="I43" s="162">
        <v>0</v>
      </c>
      <c r="J43" s="161">
        <v>75000</v>
      </c>
      <c r="K43" s="162">
        <v>0</v>
      </c>
      <c r="L43" s="162">
        <v>75000</v>
      </c>
      <c r="M43" s="162">
        <v>0</v>
      </c>
      <c r="N43" s="162">
        <v>0</v>
      </c>
      <c r="O43" s="162">
        <v>0</v>
      </c>
      <c r="P43" s="161">
        <f t="shared" si="0"/>
        <v>1917700</v>
      </c>
    </row>
    <row r="44" spans="1:21" ht="38.25" x14ac:dyDescent="0.2">
      <c r="A44" s="163" t="s">
        <v>334</v>
      </c>
      <c r="B44" s="163" t="s">
        <v>310</v>
      </c>
      <c r="C44" s="164" t="s">
        <v>252</v>
      </c>
      <c r="D44" s="160" t="s">
        <v>274</v>
      </c>
      <c r="E44" s="161">
        <v>0</v>
      </c>
      <c r="F44" s="162">
        <v>0</v>
      </c>
      <c r="G44" s="162">
        <v>0</v>
      </c>
      <c r="H44" s="162">
        <v>0</v>
      </c>
      <c r="I44" s="162">
        <v>0</v>
      </c>
      <c r="J44" s="161">
        <v>350000</v>
      </c>
      <c r="K44" s="162">
        <v>350000</v>
      </c>
      <c r="L44" s="162">
        <v>0</v>
      </c>
      <c r="M44" s="162">
        <v>0</v>
      </c>
      <c r="N44" s="162">
        <v>0</v>
      </c>
      <c r="O44" s="162">
        <v>350000</v>
      </c>
      <c r="P44" s="161">
        <f t="shared" si="0"/>
        <v>350000</v>
      </c>
    </row>
    <row r="45" spans="1:21" ht="38.25" x14ac:dyDescent="0.2">
      <c r="A45" s="163" t="s">
        <v>335</v>
      </c>
      <c r="B45" s="163" t="s">
        <v>266</v>
      </c>
      <c r="C45" s="164" t="s">
        <v>250</v>
      </c>
      <c r="D45" s="160" t="s">
        <v>267</v>
      </c>
      <c r="E45" s="161">
        <v>1100000</v>
      </c>
      <c r="F45" s="162">
        <v>1100000</v>
      </c>
      <c r="G45" s="162">
        <v>0</v>
      </c>
      <c r="H45" s="162">
        <v>0</v>
      </c>
      <c r="I45" s="162">
        <v>0</v>
      </c>
      <c r="J45" s="161">
        <v>0</v>
      </c>
      <c r="K45" s="162">
        <v>0</v>
      </c>
      <c r="L45" s="162">
        <v>0</v>
      </c>
      <c r="M45" s="162">
        <v>0</v>
      </c>
      <c r="N45" s="162">
        <v>0</v>
      </c>
      <c r="O45" s="162">
        <v>0</v>
      </c>
      <c r="P45" s="161">
        <f t="shared" si="0"/>
        <v>1100000</v>
      </c>
    </row>
    <row r="46" spans="1:21" x14ac:dyDescent="0.2">
      <c r="A46" s="163"/>
      <c r="B46" s="163"/>
      <c r="C46" s="164"/>
      <c r="D46" s="160"/>
      <c r="E46" s="161"/>
      <c r="F46" s="162"/>
      <c r="G46" s="162"/>
      <c r="H46" s="162"/>
      <c r="I46" s="162"/>
      <c r="J46" s="161"/>
      <c r="K46" s="162"/>
      <c r="L46" s="162"/>
      <c r="M46" s="162"/>
      <c r="N46" s="162"/>
      <c r="O46" s="162"/>
      <c r="P46" s="161"/>
    </row>
    <row r="47" spans="1:21" ht="25.5" x14ac:dyDescent="0.2">
      <c r="A47" s="163" t="s">
        <v>336</v>
      </c>
      <c r="B47" s="163" t="s">
        <v>138</v>
      </c>
      <c r="C47" s="164" t="s">
        <v>139</v>
      </c>
      <c r="D47" s="160" t="s">
        <v>140</v>
      </c>
      <c r="E47" s="161">
        <v>0</v>
      </c>
      <c r="F47" s="162">
        <v>0</v>
      </c>
      <c r="G47" s="162">
        <v>0</v>
      </c>
      <c r="H47" s="162">
        <v>0</v>
      </c>
      <c r="I47" s="162">
        <v>0</v>
      </c>
      <c r="J47" s="161">
        <v>18400</v>
      </c>
      <c r="K47" s="162">
        <v>0</v>
      </c>
      <c r="L47" s="162">
        <v>18400</v>
      </c>
      <c r="M47" s="162">
        <v>0</v>
      </c>
      <c r="N47" s="162">
        <v>0</v>
      </c>
      <c r="O47" s="162">
        <v>0</v>
      </c>
      <c r="P47" s="161">
        <f t="shared" si="0"/>
        <v>18400</v>
      </c>
    </row>
    <row r="48" spans="1:21" ht="25.5" x14ac:dyDescent="0.2">
      <c r="A48" s="145" t="s">
        <v>143</v>
      </c>
      <c r="B48" s="146"/>
      <c r="C48" s="147"/>
      <c r="D48" s="148" t="s">
        <v>311</v>
      </c>
      <c r="E48" s="149">
        <v>83138100</v>
      </c>
      <c r="F48" s="150">
        <v>83138100</v>
      </c>
      <c r="G48" s="150">
        <v>55982860</v>
      </c>
      <c r="H48" s="150">
        <v>11299900</v>
      </c>
      <c r="I48" s="150">
        <v>0</v>
      </c>
      <c r="J48" s="149">
        <v>4356800</v>
      </c>
      <c r="K48" s="150">
        <v>3000000</v>
      </c>
      <c r="L48" s="150">
        <v>1356800</v>
      </c>
      <c r="M48" s="150">
        <v>0</v>
      </c>
      <c r="N48" s="150">
        <v>0</v>
      </c>
      <c r="O48" s="150">
        <v>3000000</v>
      </c>
      <c r="P48" s="149">
        <f t="shared" si="0"/>
        <v>87494900</v>
      </c>
    </row>
    <row r="49" spans="1:17" x14ac:dyDescent="0.2">
      <c r="A49" s="145" t="s">
        <v>144</v>
      </c>
      <c r="B49" s="146"/>
      <c r="C49" s="147"/>
      <c r="D49" s="148" t="s">
        <v>312</v>
      </c>
      <c r="E49" s="149">
        <f>E50+E51+E52+E53+E54+E55+E56+E57+E58+E59+E60</f>
        <v>83138100</v>
      </c>
      <c r="F49" s="150">
        <f>F50+F51+F52+F53+F54+F55+F56+F57+F58+F59+F60</f>
        <v>83138100</v>
      </c>
      <c r="G49" s="150">
        <v>55982860</v>
      </c>
      <c r="H49" s="150">
        <v>11299900</v>
      </c>
      <c r="I49" s="150">
        <v>0</v>
      </c>
      <c r="J49" s="149">
        <v>4356800</v>
      </c>
      <c r="K49" s="150">
        <v>3000000</v>
      </c>
      <c r="L49" s="150">
        <v>1356800</v>
      </c>
      <c r="M49" s="150">
        <v>0</v>
      </c>
      <c r="N49" s="150">
        <v>0</v>
      </c>
      <c r="O49" s="150">
        <v>3000000</v>
      </c>
      <c r="P49" s="149">
        <f t="shared" si="0"/>
        <v>87494900</v>
      </c>
    </row>
    <row r="50" spans="1:17" ht="38.25" x14ac:dyDescent="0.2">
      <c r="A50" s="151" t="s">
        <v>145</v>
      </c>
      <c r="B50" s="151" t="s">
        <v>146</v>
      </c>
      <c r="C50" s="152" t="s">
        <v>107</v>
      </c>
      <c r="D50" s="153" t="s">
        <v>147</v>
      </c>
      <c r="E50" s="154">
        <v>3173500</v>
      </c>
      <c r="F50" s="155">
        <v>3173500</v>
      </c>
      <c r="G50" s="155">
        <v>2458100</v>
      </c>
      <c r="H50" s="155">
        <v>60000</v>
      </c>
      <c r="I50" s="155">
        <v>0</v>
      </c>
      <c r="J50" s="154">
        <v>0</v>
      </c>
      <c r="K50" s="155">
        <v>0</v>
      </c>
      <c r="L50" s="155">
        <v>0</v>
      </c>
      <c r="M50" s="155">
        <v>0</v>
      </c>
      <c r="N50" s="155">
        <v>0</v>
      </c>
      <c r="O50" s="155">
        <v>0</v>
      </c>
      <c r="P50" s="154">
        <f t="shared" si="0"/>
        <v>3173500</v>
      </c>
    </row>
    <row r="51" spans="1:17" x14ac:dyDescent="0.2">
      <c r="A51" s="151" t="s">
        <v>148</v>
      </c>
      <c r="B51" s="151" t="s">
        <v>149</v>
      </c>
      <c r="C51" s="152" t="s">
        <v>150</v>
      </c>
      <c r="D51" s="153" t="s">
        <v>151</v>
      </c>
      <c r="E51" s="154">
        <v>14869700</v>
      </c>
      <c r="F51" s="155">
        <v>14869700</v>
      </c>
      <c r="G51" s="155">
        <v>9426200</v>
      </c>
      <c r="H51" s="155">
        <v>2378000</v>
      </c>
      <c r="I51" s="155">
        <v>0</v>
      </c>
      <c r="J51" s="154">
        <v>604000</v>
      </c>
      <c r="K51" s="155">
        <v>0</v>
      </c>
      <c r="L51" s="155">
        <v>604000</v>
      </c>
      <c r="M51" s="155">
        <v>0</v>
      </c>
      <c r="N51" s="155">
        <v>0</v>
      </c>
      <c r="O51" s="155">
        <v>0</v>
      </c>
      <c r="P51" s="154">
        <f t="shared" si="0"/>
        <v>15473700</v>
      </c>
      <c r="Q51" s="167"/>
    </row>
    <row r="52" spans="1:17" ht="25.5" x14ac:dyDescent="0.2">
      <c r="A52" s="151" t="s">
        <v>152</v>
      </c>
      <c r="B52" s="151" t="s">
        <v>153</v>
      </c>
      <c r="C52" s="152" t="s">
        <v>154</v>
      </c>
      <c r="D52" s="153" t="s">
        <v>155</v>
      </c>
      <c r="E52" s="154">
        <v>18362200</v>
      </c>
      <c r="F52" s="155">
        <v>18362200</v>
      </c>
      <c r="G52" s="155">
        <v>8592600</v>
      </c>
      <c r="H52" s="155">
        <v>5933000</v>
      </c>
      <c r="I52" s="155">
        <v>0</v>
      </c>
      <c r="J52" s="154">
        <v>3621000</v>
      </c>
      <c r="K52" s="155">
        <v>3000000</v>
      </c>
      <c r="L52" s="155">
        <v>621000</v>
      </c>
      <c r="M52" s="155">
        <v>0</v>
      </c>
      <c r="N52" s="155">
        <v>0</v>
      </c>
      <c r="O52" s="155">
        <v>3000000</v>
      </c>
      <c r="P52" s="154">
        <f t="shared" si="0"/>
        <v>21983200</v>
      </c>
    </row>
    <row r="53" spans="1:17" ht="25.5" x14ac:dyDescent="0.2">
      <c r="A53" s="151" t="s">
        <v>156</v>
      </c>
      <c r="B53" s="151" t="s">
        <v>157</v>
      </c>
      <c r="C53" s="152" t="s">
        <v>154</v>
      </c>
      <c r="D53" s="153" t="s">
        <v>155</v>
      </c>
      <c r="E53" s="154">
        <v>34419100</v>
      </c>
      <c r="F53" s="155">
        <v>34419100</v>
      </c>
      <c r="G53" s="155">
        <v>28223660</v>
      </c>
      <c r="H53" s="155">
        <v>0</v>
      </c>
      <c r="I53" s="155">
        <v>0</v>
      </c>
      <c r="J53" s="154">
        <v>0</v>
      </c>
      <c r="K53" s="155">
        <v>0</v>
      </c>
      <c r="L53" s="155">
        <v>0</v>
      </c>
      <c r="M53" s="155">
        <v>0</v>
      </c>
      <c r="N53" s="155">
        <v>0</v>
      </c>
      <c r="O53" s="155">
        <v>0</v>
      </c>
      <c r="P53" s="154">
        <f t="shared" si="0"/>
        <v>34419100</v>
      </c>
    </row>
    <row r="54" spans="1:17" ht="38.25" x14ac:dyDescent="0.2">
      <c r="A54" s="151" t="s">
        <v>158</v>
      </c>
      <c r="B54" s="151" t="s">
        <v>159</v>
      </c>
      <c r="C54" s="152" t="s">
        <v>160</v>
      </c>
      <c r="D54" s="153" t="s">
        <v>161</v>
      </c>
      <c r="E54" s="154">
        <v>4549000</v>
      </c>
      <c r="F54" s="155">
        <v>4549000</v>
      </c>
      <c r="G54" s="155">
        <v>1797500</v>
      </c>
      <c r="H54" s="155">
        <v>2247500</v>
      </c>
      <c r="I54" s="155">
        <v>0</v>
      </c>
      <c r="J54" s="154">
        <v>85000</v>
      </c>
      <c r="K54" s="155">
        <v>0</v>
      </c>
      <c r="L54" s="155">
        <v>85000</v>
      </c>
      <c r="M54" s="155">
        <v>0</v>
      </c>
      <c r="N54" s="155">
        <v>0</v>
      </c>
      <c r="O54" s="155">
        <v>0</v>
      </c>
      <c r="P54" s="154">
        <f t="shared" si="0"/>
        <v>4634000</v>
      </c>
    </row>
    <row r="55" spans="1:17" ht="25.5" x14ac:dyDescent="0.2">
      <c r="A55" s="151" t="s">
        <v>162</v>
      </c>
      <c r="B55" s="151" t="s">
        <v>163</v>
      </c>
      <c r="C55" s="152" t="s">
        <v>160</v>
      </c>
      <c r="D55" s="153" t="s">
        <v>313</v>
      </c>
      <c r="E55" s="154">
        <v>3335000</v>
      </c>
      <c r="F55" s="155">
        <v>3335000</v>
      </c>
      <c r="G55" s="155">
        <v>2250000</v>
      </c>
      <c r="H55" s="155">
        <v>460200</v>
      </c>
      <c r="I55" s="155">
        <v>0</v>
      </c>
      <c r="J55" s="154">
        <v>46800</v>
      </c>
      <c r="K55" s="155">
        <v>0</v>
      </c>
      <c r="L55" s="155">
        <v>46800</v>
      </c>
      <c r="M55" s="155">
        <v>0</v>
      </c>
      <c r="N55" s="155">
        <v>0</v>
      </c>
      <c r="O55" s="155">
        <v>0</v>
      </c>
      <c r="P55" s="154">
        <f t="shared" si="0"/>
        <v>3381800</v>
      </c>
    </row>
    <row r="56" spans="1:17" x14ac:dyDescent="0.2">
      <c r="A56" s="151" t="s">
        <v>292</v>
      </c>
      <c r="B56" s="151" t="s">
        <v>314</v>
      </c>
      <c r="C56" s="152" t="s">
        <v>165</v>
      </c>
      <c r="D56" s="153" t="s">
        <v>293</v>
      </c>
      <c r="E56" s="154">
        <v>60000</v>
      </c>
      <c r="F56" s="155">
        <v>60000</v>
      </c>
      <c r="G56" s="155">
        <v>0</v>
      </c>
      <c r="H56" s="155">
        <v>0</v>
      </c>
      <c r="I56" s="155">
        <v>0</v>
      </c>
      <c r="J56" s="154">
        <v>0</v>
      </c>
      <c r="K56" s="155">
        <v>0</v>
      </c>
      <c r="L56" s="155">
        <v>0</v>
      </c>
      <c r="M56" s="155">
        <v>0</v>
      </c>
      <c r="N56" s="155">
        <v>0</v>
      </c>
      <c r="O56" s="155">
        <v>0</v>
      </c>
      <c r="P56" s="154">
        <f t="shared" si="0"/>
        <v>60000</v>
      </c>
    </row>
    <row r="57" spans="1:17" ht="38.25" x14ac:dyDescent="0.2">
      <c r="A57" s="151" t="s">
        <v>166</v>
      </c>
      <c r="B57" s="151" t="s">
        <v>167</v>
      </c>
      <c r="C57" s="152" t="s">
        <v>165</v>
      </c>
      <c r="D57" s="153" t="s">
        <v>168</v>
      </c>
      <c r="E57" s="154">
        <v>1107400</v>
      </c>
      <c r="F57" s="155">
        <v>1107400</v>
      </c>
      <c r="G57" s="155">
        <v>907700</v>
      </c>
      <c r="H57" s="155">
        <v>0</v>
      </c>
      <c r="I57" s="155">
        <v>0</v>
      </c>
      <c r="J57" s="154">
        <v>0</v>
      </c>
      <c r="K57" s="155">
        <v>0</v>
      </c>
      <c r="L57" s="155">
        <v>0</v>
      </c>
      <c r="M57" s="155">
        <v>0</v>
      </c>
      <c r="N57" s="155">
        <v>0</v>
      </c>
      <c r="O57" s="155">
        <v>0</v>
      </c>
      <c r="P57" s="154">
        <f t="shared" si="0"/>
        <v>1107400</v>
      </c>
    </row>
    <row r="58" spans="1:17" ht="63.75" x14ac:dyDescent="0.2">
      <c r="A58" s="151" t="s">
        <v>169</v>
      </c>
      <c r="B58" s="151" t="s">
        <v>170</v>
      </c>
      <c r="C58" s="152" t="s">
        <v>165</v>
      </c>
      <c r="D58" s="153" t="s">
        <v>171</v>
      </c>
      <c r="E58" s="154">
        <v>252000</v>
      </c>
      <c r="F58" s="155">
        <v>252000</v>
      </c>
      <c r="G58" s="155">
        <v>155100</v>
      </c>
      <c r="H58" s="155">
        <v>0</v>
      </c>
      <c r="I58" s="155">
        <v>0</v>
      </c>
      <c r="J58" s="154">
        <v>0</v>
      </c>
      <c r="K58" s="155">
        <v>0</v>
      </c>
      <c r="L58" s="155">
        <v>0</v>
      </c>
      <c r="M58" s="155">
        <v>0</v>
      </c>
      <c r="N58" s="155">
        <v>0</v>
      </c>
      <c r="O58" s="155">
        <v>0</v>
      </c>
      <c r="P58" s="154">
        <f t="shared" si="0"/>
        <v>252000</v>
      </c>
    </row>
    <row r="59" spans="1:17" x14ac:dyDescent="0.2">
      <c r="A59" s="151" t="s">
        <v>172</v>
      </c>
      <c r="B59" s="151" t="s">
        <v>173</v>
      </c>
      <c r="C59" s="152" t="s">
        <v>174</v>
      </c>
      <c r="D59" s="153" t="s">
        <v>175</v>
      </c>
      <c r="E59" s="154">
        <v>868200</v>
      </c>
      <c r="F59" s="155">
        <v>868200</v>
      </c>
      <c r="G59" s="155">
        <v>598000</v>
      </c>
      <c r="H59" s="155">
        <v>100200</v>
      </c>
      <c r="I59" s="155">
        <v>0</v>
      </c>
      <c r="J59" s="154">
        <v>0</v>
      </c>
      <c r="K59" s="155">
        <v>0</v>
      </c>
      <c r="L59" s="155">
        <v>0</v>
      </c>
      <c r="M59" s="155">
        <v>0</v>
      </c>
      <c r="N59" s="155">
        <v>0</v>
      </c>
      <c r="O59" s="155">
        <v>0</v>
      </c>
      <c r="P59" s="154">
        <f t="shared" si="0"/>
        <v>868200</v>
      </c>
    </row>
    <row r="60" spans="1:17" ht="38.25" x14ac:dyDescent="0.2">
      <c r="A60" s="151" t="s">
        <v>176</v>
      </c>
      <c r="B60" s="151" t="s">
        <v>177</v>
      </c>
      <c r="C60" s="152" t="s">
        <v>178</v>
      </c>
      <c r="D60" s="153" t="s">
        <v>179</v>
      </c>
      <c r="E60" s="154">
        <v>2142000</v>
      </c>
      <c r="F60" s="155">
        <v>2142000</v>
      </c>
      <c r="G60" s="155">
        <v>1574000</v>
      </c>
      <c r="H60" s="155">
        <v>121000</v>
      </c>
      <c r="I60" s="155">
        <v>0</v>
      </c>
      <c r="J60" s="154">
        <v>0</v>
      </c>
      <c r="K60" s="155">
        <v>0</v>
      </c>
      <c r="L60" s="155">
        <v>0</v>
      </c>
      <c r="M60" s="155">
        <v>0</v>
      </c>
      <c r="N60" s="155">
        <v>0</v>
      </c>
      <c r="O60" s="155">
        <v>0</v>
      </c>
      <c r="P60" s="154">
        <f t="shared" si="0"/>
        <v>2142000</v>
      </c>
    </row>
    <row r="61" spans="1:17" ht="25.5" x14ac:dyDescent="0.2">
      <c r="A61" s="145" t="s">
        <v>180</v>
      </c>
      <c r="B61" s="146"/>
      <c r="C61" s="147"/>
      <c r="D61" s="148" t="s">
        <v>181</v>
      </c>
      <c r="E61" s="149">
        <f>E62</f>
        <v>2033700</v>
      </c>
      <c r="F61" s="150">
        <v>1993700</v>
      </c>
      <c r="G61" s="150">
        <v>718200</v>
      </c>
      <c r="H61" s="150">
        <v>39300</v>
      </c>
      <c r="I61" s="150">
        <v>0</v>
      </c>
      <c r="J61" s="149">
        <v>0</v>
      </c>
      <c r="K61" s="150">
        <v>0</v>
      </c>
      <c r="L61" s="150">
        <v>0</v>
      </c>
      <c r="M61" s="150">
        <v>0</v>
      </c>
      <c r="N61" s="150">
        <v>0</v>
      </c>
      <c r="O61" s="150">
        <v>0</v>
      </c>
      <c r="P61" s="149">
        <f t="shared" si="0"/>
        <v>2033700</v>
      </c>
    </row>
    <row r="62" spans="1:17" x14ac:dyDescent="0.2">
      <c r="A62" s="145" t="s">
        <v>182</v>
      </c>
      <c r="B62" s="146"/>
      <c r="C62" s="147"/>
      <c r="D62" s="148" t="s">
        <v>315</v>
      </c>
      <c r="E62" s="149">
        <f>E63+E64+E65</f>
        <v>2033700</v>
      </c>
      <c r="F62" s="150">
        <v>1993700</v>
      </c>
      <c r="G62" s="150">
        <v>718200</v>
      </c>
      <c r="H62" s="150">
        <v>39300</v>
      </c>
      <c r="I62" s="150">
        <v>0</v>
      </c>
      <c r="J62" s="149">
        <v>0</v>
      </c>
      <c r="K62" s="150">
        <v>0</v>
      </c>
      <c r="L62" s="150">
        <v>0</v>
      </c>
      <c r="M62" s="150">
        <v>0</v>
      </c>
      <c r="N62" s="150">
        <v>0</v>
      </c>
      <c r="O62" s="150">
        <v>0</v>
      </c>
      <c r="P62" s="149">
        <f t="shared" si="0"/>
        <v>2033700</v>
      </c>
    </row>
    <row r="63" spans="1:17" ht="38.25" x14ac:dyDescent="0.2">
      <c r="A63" s="151" t="s">
        <v>183</v>
      </c>
      <c r="B63" s="151" t="s">
        <v>146</v>
      </c>
      <c r="C63" s="152" t="s">
        <v>107</v>
      </c>
      <c r="D63" s="153" t="s">
        <v>147</v>
      </c>
      <c r="E63" s="154">
        <v>993700</v>
      </c>
      <c r="F63" s="155">
        <v>993700</v>
      </c>
      <c r="G63" s="155">
        <v>718200</v>
      </c>
      <c r="H63" s="155">
        <v>39300</v>
      </c>
      <c r="I63" s="155">
        <v>0</v>
      </c>
      <c r="J63" s="154">
        <v>0</v>
      </c>
      <c r="K63" s="155">
        <v>0</v>
      </c>
      <c r="L63" s="155">
        <v>0</v>
      </c>
      <c r="M63" s="155">
        <v>0</v>
      </c>
      <c r="N63" s="155">
        <v>0</v>
      </c>
      <c r="O63" s="155">
        <v>0</v>
      </c>
      <c r="P63" s="154">
        <f t="shared" si="0"/>
        <v>993700</v>
      </c>
    </row>
    <row r="64" spans="1:17" x14ac:dyDescent="0.2">
      <c r="A64" s="151" t="s">
        <v>316</v>
      </c>
      <c r="B64" s="151" t="s">
        <v>317</v>
      </c>
      <c r="C64" s="152" t="s">
        <v>111</v>
      </c>
      <c r="D64" s="153" t="s">
        <v>318</v>
      </c>
      <c r="E64" s="154">
        <v>1000000</v>
      </c>
      <c r="F64" s="155"/>
      <c r="G64" s="155">
        <v>0</v>
      </c>
      <c r="H64" s="155">
        <v>0</v>
      </c>
      <c r="I64" s="155">
        <v>0</v>
      </c>
      <c r="J64" s="154">
        <v>0</v>
      </c>
      <c r="K64" s="155">
        <v>0</v>
      </c>
      <c r="L64" s="155">
        <v>0</v>
      </c>
      <c r="M64" s="155">
        <v>0</v>
      </c>
      <c r="N64" s="155">
        <v>0</v>
      </c>
      <c r="O64" s="155">
        <v>0</v>
      </c>
      <c r="P64" s="154">
        <f t="shared" si="0"/>
        <v>1000000</v>
      </c>
    </row>
    <row r="65" spans="1:17" x14ac:dyDescent="0.2">
      <c r="A65" s="151">
        <v>3719770</v>
      </c>
      <c r="B65" s="151">
        <v>9770</v>
      </c>
      <c r="C65" s="152" t="s">
        <v>110</v>
      </c>
      <c r="D65" s="153" t="s">
        <v>142</v>
      </c>
      <c r="E65" s="154">
        <v>40000</v>
      </c>
      <c r="F65" s="155"/>
      <c r="G65" s="155"/>
      <c r="H65" s="155"/>
      <c r="I65" s="155"/>
      <c r="J65" s="154"/>
      <c r="K65" s="155"/>
      <c r="L65" s="155"/>
      <c r="M65" s="155"/>
      <c r="N65" s="155"/>
      <c r="O65" s="155"/>
      <c r="P65" s="154">
        <f>E65+J65</f>
        <v>40000</v>
      </c>
    </row>
    <row r="66" spans="1:17" x14ac:dyDescent="0.2">
      <c r="A66" s="156" t="s">
        <v>75</v>
      </c>
      <c r="B66" s="157" t="s">
        <v>75</v>
      </c>
      <c r="C66" s="158" t="s">
        <v>75</v>
      </c>
      <c r="D66" s="159" t="s">
        <v>184</v>
      </c>
      <c r="E66" s="149">
        <f>E16+E30+E40+E48+E61</f>
        <v>113725600</v>
      </c>
      <c r="F66" s="149">
        <f>F17+F30+F40+F48+F61</f>
        <v>113685600</v>
      </c>
      <c r="G66" s="149">
        <f>G16+G30+G40+G48+G61</f>
        <v>71098560</v>
      </c>
      <c r="H66" s="149">
        <f>H16+H30+H40+H48+H61</f>
        <v>14373500</v>
      </c>
      <c r="I66" s="149">
        <v>0</v>
      </c>
      <c r="J66" s="149">
        <f>J16+J30+J40+J48+J62</f>
        <v>4865200</v>
      </c>
      <c r="K66" s="149">
        <f>K16+K30+K40+K48+K61</f>
        <v>3350000</v>
      </c>
      <c r="L66" s="149">
        <f>L16+L30+L40+L48+L61</f>
        <v>1515200</v>
      </c>
      <c r="M66" s="149">
        <v>0</v>
      </c>
      <c r="N66" s="149">
        <v>0</v>
      </c>
      <c r="O66" s="149">
        <v>3350000</v>
      </c>
      <c r="P66" s="149">
        <f t="shared" si="0"/>
        <v>118590800</v>
      </c>
      <c r="Q66" s="168"/>
    </row>
    <row r="67" spans="1:17" x14ac:dyDescent="0.2">
      <c r="E67" s="168"/>
    </row>
    <row r="69" spans="1:17" x14ac:dyDescent="0.2">
      <c r="B69" s="144" t="s">
        <v>76</v>
      </c>
      <c r="I69" s="46" t="s">
        <v>272</v>
      </c>
    </row>
  </sheetData>
  <mergeCells count="27">
    <mergeCell ref="M2:P2"/>
    <mergeCell ref="M4:P4"/>
    <mergeCell ref="M3:P3"/>
    <mergeCell ref="M5:P5"/>
    <mergeCell ref="A7:P7"/>
    <mergeCell ref="A8:P8"/>
    <mergeCell ref="A11:A14"/>
    <mergeCell ref="B11:B14"/>
    <mergeCell ref="C11:C14"/>
    <mergeCell ref="D11:D14"/>
    <mergeCell ref="E11:I11"/>
    <mergeCell ref="J11:O11"/>
    <mergeCell ref="E12:E14"/>
    <mergeCell ref="F12:F14"/>
    <mergeCell ref="G12:H12"/>
    <mergeCell ref="I12:I14"/>
    <mergeCell ref="J12:J14"/>
    <mergeCell ref="G13:G14"/>
    <mergeCell ref="Q33:U33"/>
    <mergeCell ref="H13:H14"/>
    <mergeCell ref="M13:M14"/>
    <mergeCell ref="N13:N14"/>
    <mergeCell ref="P11:P14"/>
    <mergeCell ref="K12:K14"/>
    <mergeCell ref="L12:L14"/>
    <mergeCell ref="M12:N12"/>
    <mergeCell ref="O12:O14"/>
  </mergeCells>
  <pageMargins left="0.196850393700787" right="0.196850393700787" top="0.39370078740157499" bottom="0.196850393700787" header="0" footer="0"/>
  <pageSetup paperSize="9" scale="72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zoomScale="75" zoomScaleNormal="75" workbookViewId="0">
      <selection activeCell="D43" sqref="D43"/>
    </sheetView>
  </sheetViews>
  <sheetFormatPr defaultRowHeight="12.75" x14ac:dyDescent="0.2"/>
  <cols>
    <col min="1" max="3" width="12.140625" customWidth="1"/>
    <col min="4" max="4" width="40.7109375" customWidth="1"/>
    <col min="5" max="13" width="13.7109375" customWidth="1"/>
    <col min="14" max="14" width="12" customWidth="1"/>
    <col min="15" max="15" width="13.7109375" customWidth="1"/>
    <col min="16" max="16" width="12.140625" customWidth="1"/>
  </cols>
  <sheetData>
    <row r="1" spans="1:16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 t="s">
        <v>185</v>
      </c>
      <c r="N1" s="11"/>
      <c r="O1" s="11"/>
      <c r="P1" s="11"/>
    </row>
    <row r="2" spans="1:16" s="126" customFormat="1" x14ac:dyDescent="0.2">
      <c r="M2" s="224" t="s">
        <v>339</v>
      </c>
      <c r="N2" s="223"/>
      <c r="O2" s="223"/>
      <c r="P2" s="223"/>
    </row>
    <row r="3" spans="1:16" s="126" customFormat="1" ht="24" customHeight="1" x14ac:dyDescent="0.2">
      <c r="M3" s="222" t="s">
        <v>243</v>
      </c>
      <c r="N3" s="173"/>
      <c r="O3" s="173"/>
      <c r="P3" s="173"/>
    </row>
    <row r="4" spans="1:16" s="126" customFormat="1" ht="24" customHeight="1" x14ac:dyDescent="0.2">
      <c r="M4" s="222" t="s">
        <v>340</v>
      </c>
      <c r="N4" s="222"/>
      <c r="O4" s="222"/>
      <c r="P4" s="222"/>
    </row>
    <row r="5" spans="1:16" s="126" customFormat="1" ht="24.75" customHeight="1" x14ac:dyDescent="0.2">
      <c r="M5" s="173" t="s">
        <v>243</v>
      </c>
      <c r="N5" s="173"/>
      <c r="O5" s="173"/>
      <c r="P5" s="173"/>
    </row>
    <row r="6" spans="1:16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x14ac:dyDescent="0.2">
      <c r="A7" s="191" t="s">
        <v>186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</row>
    <row r="8" spans="1:16" x14ac:dyDescent="0.2">
      <c r="A8" s="191" t="s">
        <v>343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</row>
    <row r="9" spans="1:16" x14ac:dyDescent="0.2">
      <c r="A9" s="53" t="s">
        <v>77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6" ht="13.5" thickBot="1" x14ac:dyDescent="0.25">
      <c r="A10" s="54" t="s">
        <v>78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4" t="s">
        <v>91</v>
      </c>
    </row>
    <row r="11" spans="1:16" ht="13.5" thickBot="1" x14ac:dyDescent="0.25">
      <c r="A11" s="186" t="s">
        <v>92</v>
      </c>
      <c r="B11" s="186" t="s">
        <v>93</v>
      </c>
      <c r="C11" s="186" t="s">
        <v>94</v>
      </c>
      <c r="D11" s="194" t="s">
        <v>187</v>
      </c>
      <c r="E11" s="188" t="s">
        <v>188</v>
      </c>
      <c r="F11" s="197"/>
      <c r="G11" s="197"/>
      <c r="H11" s="189"/>
      <c r="I11" s="188" t="s">
        <v>189</v>
      </c>
      <c r="J11" s="197"/>
      <c r="K11" s="197"/>
      <c r="L11" s="189"/>
      <c r="M11" s="188" t="s">
        <v>190</v>
      </c>
      <c r="N11" s="197"/>
      <c r="O11" s="197"/>
      <c r="P11" s="189"/>
    </row>
    <row r="12" spans="1:16" ht="13.5" thickBot="1" x14ac:dyDescent="0.25">
      <c r="A12" s="193"/>
      <c r="B12" s="193"/>
      <c r="C12" s="193"/>
      <c r="D12" s="195"/>
      <c r="E12" s="186" t="s">
        <v>191</v>
      </c>
      <c r="F12" s="188" t="s">
        <v>192</v>
      </c>
      <c r="G12" s="189"/>
      <c r="H12" s="186" t="s">
        <v>193</v>
      </c>
      <c r="I12" s="186" t="s">
        <v>191</v>
      </c>
      <c r="J12" s="188" t="s">
        <v>192</v>
      </c>
      <c r="K12" s="189"/>
      <c r="L12" s="186" t="s">
        <v>193</v>
      </c>
      <c r="M12" s="186" t="s">
        <v>191</v>
      </c>
      <c r="N12" s="188" t="s">
        <v>192</v>
      </c>
      <c r="O12" s="189"/>
      <c r="P12" s="186" t="s">
        <v>193</v>
      </c>
    </row>
    <row r="13" spans="1:16" ht="55.9" customHeight="1" thickBot="1" x14ac:dyDescent="0.25">
      <c r="A13" s="187"/>
      <c r="B13" s="187"/>
      <c r="C13" s="187"/>
      <c r="D13" s="196"/>
      <c r="E13" s="187"/>
      <c r="F13" s="59" t="s">
        <v>7</v>
      </c>
      <c r="G13" s="59" t="s">
        <v>8</v>
      </c>
      <c r="H13" s="187"/>
      <c r="I13" s="187"/>
      <c r="J13" s="59" t="s">
        <v>7</v>
      </c>
      <c r="K13" s="59" t="s">
        <v>8</v>
      </c>
      <c r="L13" s="187"/>
      <c r="M13" s="187"/>
      <c r="N13" s="59" t="s">
        <v>7</v>
      </c>
      <c r="O13" s="59" t="s">
        <v>8</v>
      </c>
      <c r="P13" s="187"/>
    </row>
    <row r="14" spans="1:16" ht="13.5" thickBot="1" x14ac:dyDescent="0.25">
      <c r="A14" s="60">
        <v>1</v>
      </c>
      <c r="B14" s="61">
        <v>2</v>
      </c>
      <c r="C14" s="61">
        <v>3</v>
      </c>
      <c r="D14" s="61">
        <v>4</v>
      </c>
      <c r="E14" s="61">
        <v>5</v>
      </c>
      <c r="F14" s="61">
        <v>6</v>
      </c>
      <c r="G14" s="61">
        <v>7</v>
      </c>
      <c r="H14" s="61">
        <v>8</v>
      </c>
      <c r="I14" s="61">
        <v>9</v>
      </c>
      <c r="J14" s="61">
        <v>10</v>
      </c>
      <c r="K14" s="61">
        <v>11</v>
      </c>
      <c r="L14" s="61">
        <v>12</v>
      </c>
      <c r="M14" s="61">
        <v>13</v>
      </c>
      <c r="N14" s="61">
        <v>14</v>
      </c>
      <c r="O14" s="61">
        <v>15</v>
      </c>
      <c r="P14" s="61">
        <v>16</v>
      </c>
    </row>
    <row r="15" spans="1:16" ht="13.5" thickBot="1" x14ac:dyDescent="0.25">
      <c r="A15" s="60" t="s">
        <v>194</v>
      </c>
      <c r="B15" s="61" t="s">
        <v>194</v>
      </c>
      <c r="C15" s="61" t="s">
        <v>194</v>
      </c>
      <c r="D15" s="61" t="s">
        <v>194</v>
      </c>
      <c r="E15" s="61" t="s">
        <v>194</v>
      </c>
      <c r="F15" s="61" t="s">
        <v>194</v>
      </c>
      <c r="G15" s="61" t="s">
        <v>194</v>
      </c>
      <c r="H15" s="61" t="s">
        <v>194</v>
      </c>
      <c r="I15" s="61" t="s">
        <v>194</v>
      </c>
      <c r="J15" s="61" t="s">
        <v>194</v>
      </c>
      <c r="K15" s="61" t="s">
        <v>194</v>
      </c>
      <c r="L15" s="61" t="s">
        <v>194</v>
      </c>
      <c r="M15" s="61" t="s">
        <v>194</v>
      </c>
      <c r="N15" s="61" t="s">
        <v>194</v>
      </c>
      <c r="O15" s="61" t="s">
        <v>194</v>
      </c>
      <c r="P15" s="61" t="s">
        <v>194</v>
      </c>
    </row>
    <row r="16" spans="1:16" ht="13.5" thickBot="1" x14ac:dyDescent="0.25">
      <c r="A16" s="60" t="s">
        <v>195</v>
      </c>
      <c r="B16" s="61" t="s">
        <v>195</v>
      </c>
      <c r="C16" s="61" t="s">
        <v>195</v>
      </c>
      <c r="D16" s="62" t="s">
        <v>184</v>
      </c>
      <c r="E16" s="61" t="s">
        <v>194</v>
      </c>
      <c r="F16" s="61" t="s">
        <v>194</v>
      </c>
      <c r="G16" s="61" t="s">
        <v>194</v>
      </c>
      <c r="H16" s="61" t="s">
        <v>194</v>
      </c>
      <c r="I16" s="61" t="s">
        <v>194</v>
      </c>
      <c r="J16" s="61" t="s">
        <v>194</v>
      </c>
      <c r="K16" s="61" t="s">
        <v>194</v>
      </c>
      <c r="L16" s="61" t="s">
        <v>194</v>
      </c>
      <c r="M16" s="61" t="s">
        <v>194</v>
      </c>
      <c r="N16" s="61" t="s">
        <v>194</v>
      </c>
      <c r="O16" s="61" t="s">
        <v>194</v>
      </c>
      <c r="P16" s="61" t="s">
        <v>194</v>
      </c>
    </row>
    <row r="17" spans="1:16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2">
      <c r="A19" s="11"/>
      <c r="B19" s="46" t="s">
        <v>76</v>
      </c>
      <c r="C19" s="11"/>
      <c r="D19" s="11"/>
      <c r="E19" s="11"/>
      <c r="F19" s="11"/>
      <c r="G19" s="11"/>
      <c r="H19" s="11"/>
      <c r="I19" s="63" t="s">
        <v>272</v>
      </c>
      <c r="J19" s="11"/>
      <c r="K19" s="11"/>
      <c r="L19" s="11"/>
      <c r="M19" s="11"/>
      <c r="N19" s="11"/>
      <c r="O19" s="11"/>
      <c r="P19" s="11"/>
    </row>
    <row r="20" spans="1:16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</sheetData>
  <mergeCells count="22">
    <mergeCell ref="N12:O12"/>
    <mergeCell ref="P12:P13"/>
    <mergeCell ref="E12:E13"/>
    <mergeCell ref="F12:G12"/>
    <mergeCell ref="M2:P2"/>
    <mergeCell ref="M3:P3"/>
    <mergeCell ref="M4:P4"/>
    <mergeCell ref="M5:P5"/>
    <mergeCell ref="H12:H13"/>
    <mergeCell ref="I12:I13"/>
    <mergeCell ref="J12:K12"/>
    <mergeCell ref="L12:L13"/>
    <mergeCell ref="A7:P7"/>
    <mergeCell ref="A8:P8"/>
    <mergeCell ref="A11:A13"/>
    <mergeCell ref="B11:B13"/>
    <mergeCell ref="C11:C13"/>
    <mergeCell ref="D11:D13"/>
    <mergeCell ref="E11:H11"/>
    <mergeCell ref="I11:L11"/>
    <mergeCell ref="M11:P11"/>
    <mergeCell ref="M12:M13"/>
  </mergeCells>
  <pageMargins left="0.196850393700787" right="0.196850393700787" top="0.39370078740157499" bottom="0.196850393700787" header="0" footer="0"/>
  <pageSetup paperSize="9" scale="67" fitToHeight="50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workbookViewId="0">
      <selection activeCell="F15" sqref="F15"/>
    </sheetView>
  </sheetViews>
  <sheetFormatPr defaultRowHeight="12.75" x14ac:dyDescent="0.2"/>
  <cols>
    <col min="1" max="2" width="20.7109375" customWidth="1"/>
    <col min="3" max="3" width="96.7109375" customWidth="1"/>
    <col min="4" max="4" width="31.42578125" style="106" customWidth="1"/>
  </cols>
  <sheetData>
    <row r="1" spans="1:11" x14ac:dyDescent="0.2">
      <c r="A1" s="64"/>
      <c r="B1" s="65"/>
      <c r="C1" s="206" t="s">
        <v>201</v>
      </c>
      <c r="D1" s="207"/>
    </row>
    <row r="2" spans="1:11" s="126" customFormat="1" ht="12" customHeight="1" x14ac:dyDescent="0.2">
      <c r="D2" s="222" t="s">
        <v>339</v>
      </c>
      <c r="E2" s="173"/>
      <c r="F2" s="173"/>
    </row>
    <row r="3" spans="1:11" s="126" customFormat="1" x14ac:dyDescent="0.2">
      <c r="C3" s="226" t="s">
        <v>243</v>
      </c>
      <c r="D3" s="226"/>
      <c r="E3" s="225"/>
      <c r="F3" s="225"/>
    </row>
    <row r="4" spans="1:11" s="48" customFormat="1" x14ac:dyDescent="0.2">
      <c r="A4" s="11"/>
      <c r="B4" s="11"/>
      <c r="C4" s="227" t="s">
        <v>340</v>
      </c>
      <c r="D4" s="227"/>
      <c r="E4" s="50"/>
      <c r="F4" s="50"/>
      <c r="G4" s="190"/>
      <c r="H4" s="190"/>
      <c r="I4" s="190"/>
      <c r="J4" s="190"/>
      <c r="K4" s="221"/>
    </row>
    <row r="5" spans="1:11" s="48" customFormat="1" x14ac:dyDescent="0.2">
      <c r="A5" s="11"/>
      <c r="B5" s="11"/>
      <c r="C5" s="227" t="s">
        <v>341</v>
      </c>
      <c r="D5" s="227"/>
      <c r="E5" s="50"/>
      <c r="F5" s="50"/>
      <c r="G5" s="190"/>
      <c r="H5" s="190"/>
      <c r="I5" s="190"/>
      <c r="J5" s="190"/>
      <c r="K5" s="221"/>
    </row>
    <row r="6" spans="1:11" s="48" customFormat="1" x14ac:dyDescent="0.2">
      <c r="A6" s="64"/>
      <c r="B6" s="172"/>
      <c r="C6" s="171"/>
      <c r="D6" s="172"/>
    </row>
    <row r="7" spans="1:11" ht="25.5" customHeight="1" x14ac:dyDescent="0.2">
      <c r="A7" s="65"/>
      <c r="B7" s="65"/>
      <c r="C7" s="66"/>
      <c r="D7" s="94"/>
    </row>
    <row r="8" spans="1:11" x14ac:dyDescent="0.2">
      <c r="A8" s="208" t="s">
        <v>245</v>
      </c>
      <c r="B8" s="209"/>
      <c r="C8" s="209"/>
      <c r="D8" s="209"/>
    </row>
    <row r="9" spans="1:11" x14ac:dyDescent="0.2">
      <c r="A9" s="210" t="s">
        <v>77</v>
      </c>
      <c r="B9" s="205"/>
      <c r="C9" s="205"/>
      <c r="D9" s="205"/>
    </row>
    <row r="10" spans="1:11" x14ac:dyDescent="0.2">
      <c r="A10" s="205" t="s">
        <v>78</v>
      </c>
      <c r="B10" s="205"/>
      <c r="C10" s="205"/>
      <c r="D10" s="205"/>
    </row>
    <row r="11" spans="1:11" ht="15" x14ac:dyDescent="0.25">
      <c r="A11" s="67" t="s">
        <v>202</v>
      </c>
      <c r="B11" s="65"/>
      <c r="C11" s="65"/>
      <c r="D11" s="94"/>
    </row>
    <row r="12" spans="1:11" x14ac:dyDescent="0.2">
      <c r="A12" s="65"/>
      <c r="B12" s="65"/>
      <c r="C12" s="65"/>
      <c r="D12" s="94" t="s">
        <v>1</v>
      </c>
    </row>
    <row r="13" spans="1:11" ht="38.25" x14ac:dyDescent="0.2">
      <c r="A13" s="68" t="s">
        <v>203</v>
      </c>
      <c r="B13" s="199" t="s">
        <v>204</v>
      </c>
      <c r="C13" s="200"/>
      <c r="D13" s="95" t="s">
        <v>4</v>
      </c>
    </row>
    <row r="14" spans="1:11" x14ac:dyDescent="0.2">
      <c r="A14" s="93">
        <v>1</v>
      </c>
      <c r="B14" s="201">
        <v>2</v>
      </c>
      <c r="C14" s="202"/>
      <c r="D14" s="108">
        <v>3</v>
      </c>
    </row>
    <row r="15" spans="1:11" x14ac:dyDescent="0.2">
      <c r="A15" s="203" t="s">
        <v>205</v>
      </c>
      <c r="B15" s="203"/>
      <c r="C15" s="203"/>
      <c r="D15" s="203"/>
    </row>
    <row r="16" spans="1:11" x14ac:dyDescent="0.2">
      <c r="A16" s="69" t="s">
        <v>206</v>
      </c>
      <c r="B16" s="70" t="s">
        <v>66</v>
      </c>
      <c r="C16" s="71"/>
      <c r="D16" s="96">
        <f>D17</f>
        <v>0</v>
      </c>
    </row>
    <row r="17" spans="1:4" x14ac:dyDescent="0.2">
      <c r="A17" s="72" t="s">
        <v>77</v>
      </c>
      <c r="B17" s="73" t="s">
        <v>207</v>
      </c>
      <c r="C17" s="74"/>
      <c r="D17" s="97"/>
    </row>
    <row r="18" spans="1:4" x14ac:dyDescent="0.2">
      <c r="A18" s="69" t="s">
        <v>208</v>
      </c>
      <c r="B18" s="70" t="s">
        <v>68</v>
      </c>
      <c r="C18" s="71"/>
      <c r="D18" s="96">
        <v>34419100</v>
      </c>
    </row>
    <row r="19" spans="1:4" x14ac:dyDescent="0.2">
      <c r="A19" s="72" t="s">
        <v>77</v>
      </c>
      <c r="B19" s="73" t="s">
        <v>207</v>
      </c>
      <c r="C19" s="74"/>
      <c r="D19" s="97">
        <v>34419100</v>
      </c>
    </row>
    <row r="20" spans="1:4" ht="25.5" x14ac:dyDescent="0.2">
      <c r="A20" s="69" t="s">
        <v>209</v>
      </c>
      <c r="B20" s="70" t="s">
        <v>69</v>
      </c>
      <c r="C20" s="71"/>
      <c r="D20" s="96">
        <f>D21</f>
        <v>0</v>
      </c>
    </row>
    <row r="21" spans="1:4" x14ac:dyDescent="0.2">
      <c r="A21" s="72" t="s">
        <v>77</v>
      </c>
      <c r="B21" s="73" t="s">
        <v>207</v>
      </c>
      <c r="C21" s="74"/>
      <c r="D21" s="97"/>
    </row>
    <row r="22" spans="1:4" x14ac:dyDescent="0.2">
      <c r="A22" s="69" t="s">
        <v>210</v>
      </c>
      <c r="B22" s="70" t="s">
        <v>71</v>
      </c>
      <c r="C22" s="71"/>
      <c r="D22" s="96">
        <f>D23</f>
        <v>1107400</v>
      </c>
    </row>
    <row r="23" spans="1:4" x14ac:dyDescent="0.2">
      <c r="A23" s="72" t="s">
        <v>77</v>
      </c>
      <c r="B23" s="73" t="s">
        <v>207</v>
      </c>
      <c r="C23" s="74"/>
      <c r="D23" s="97">
        <v>1107400</v>
      </c>
    </row>
    <row r="24" spans="1:4" ht="25.5" x14ac:dyDescent="0.2">
      <c r="A24" s="69" t="s">
        <v>211</v>
      </c>
      <c r="B24" s="70" t="s">
        <v>72</v>
      </c>
      <c r="C24" s="71"/>
      <c r="D24" s="96">
        <f>D25</f>
        <v>252000</v>
      </c>
    </row>
    <row r="25" spans="1:4" x14ac:dyDescent="0.2">
      <c r="A25" s="72" t="s">
        <v>77</v>
      </c>
      <c r="B25" s="73" t="s">
        <v>207</v>
      </c>
      <c r="C25" s="74"/>
      <c r="D25" s="97">
        <v>252000</v>
      </c>
    </row>
    <row r="26" spans="1:4" x14ac:dyDescent="0.2">
      <c r="A26" s="69" t="s">
        <v>212</v>
      </c>
      <c r="B26" s="70" t="s">
        <v>73</v>
      </c>
      <c r="C26" s="71"/>
      <c r="D26" s="96">
        <f>D27</f>
        <v>0</v>
      </c>
    </row>
    <row r="27" spans="1:4" x14ac:dyDescent="0.2">
      <c r="A27" s="75" t="s">
        <v>77</v>
      </c>
      <c r="B27" s="76" t="s">
        <v>207</v>
      </c>
      <c r="C27" s="77"/>
      <c r="D27" s="98"/>
    </row>
    <row r="28" spans="1:4" x14ac:dyDescent="0.2">
      <c r="A28" s="203" t="s">
        <v>213</v>
      </c>
      <c r="B28" s="203"/>
      <c r="C28" s="203"/>
      <c r="D28" s="203"/>
    </row>
    <row r="29" spans="1:4" x14ac:dyDescent="0.2">
      <c r="A29" s="69" t="s">
        <v>206</v>
      </c>
      <c r="B29" s="70" t="s">
        <v>66</v>
      </c>
      <c r="C29" s="71"/>
      <c r="D29" s="96">
        <v>0</v>
      </c>
    </row>
    <row r="30" spans="1:4" x14ac:dyDescent="0.2">
      <c r="A30" s="72" t="s">
        <v>77</v>
      </c>
      <c r="B30" s="73" t="s">
        <v>207</v>
      </c>
      <c r="C30" s="74"/>
      <c r="D30" s="97">
        <v>0</v>
      </c>
    </row>
    <row r="31" spans="1:4" x14ac:dyDescent="0.2">
      <c r="A31" s="69" t="s">
        <v>208</v>
      </c>
      <c r="B31" s="70" t="s">
        <v>68</v>
      </c>
      <c r="C31" s="71"/>
      <c r="D31" s="96">
        <v>0</v>
      </c>
    </row>
    <row r="32" spans="1:4" x14ac:dyDescent="0.2">
      <c r="A32" s="72" t="s">
        <v>77</v>
      </c>
      <c r="B32" s="73" t="s">
        <v>207</v>
      </c>
      <c r="C32" s="74"/>
      <c r="D32" s="97">
        <v>0</v>
      </c>
    </row>
    <row r="33" spans="1:4" ht="25.5" x14ac:dyDescent="0.2">
      <c r="A33" s="69" t="s">
        <v>209</v>
      </c>
      <c r="B33" s="70" t="s">
        <v>69</v>
      </c>
      <c r="C33" s="71"/>
      <c r="D33" s="96">
        <v>0</v>
      </c>
    </row>
    <row r="34" spans="1:4" x14ac:dyDescent="0.2">
      <c r="A34" s="72" t="s">
        <v>77</v>
      </c>
      <c r="B34" s="73" t="s">
        <v>207</v>
      </c>
      <c r="C34" s="74"/>
      <c r="D34" s="97">
        <v>0</v>
      </c>
    </row>
    <row r="35" spans="1:4" x14ac:dyDescent="0.2">
      <c r="A35" s="69" t="s">
        <v>210</v>
      </c>
      <c r="B35" s="70" t="s">
        <v>71</v>
      </c>
      <c r="C35" s="71"/>
      <c r="D35" s="96">
        <v>0</v>
      </c>
    </row>
    <row r="36" spans="1:4" x14ac:dyDescent="0.2">
      <c r="A36" s="72" t="s">
        <v>77</v>
      </c>
      <c r="B36" s="73" t="s">
        <v>207</v>
      </c>
      <c r="C36" s="74"/>
      <c r="D36" s="97">
        <v>0</v>
      </c>
    </row>
    <row r="37" spans="1:4" ht="25.5" x14ac:dyDescent="0.2">
      <c r="A37" s="69" t="s">
        <v>211</v>
      </c>
      <c r="B37" s="70" t="s">
        <v>72</v>
      </c>
      <c r="C37" s="71"/>
      <c r="D37" s="96">
        <v>0</v>
      </c>
    </row>
    <row r="38" spans="1:4" x14ac:dyDescent="0.2">
      <c r="A38" s="72" t="s">
        <v>77</v>
      </c>
      <c r="B38" s="73" t="s">
        <v>207</v>
      </c>
      <c r="C38" s="74"/>
      <c r="D38" s="97">
        <v>0</v>
      </c>
    </row>
    <row r="39" spans="1:4" x14ac:dyDescent="0.2">
      <c r="A39" s="69" t="s">
        <v>212</v>
      </c>
      <c r="B39" s="70" t="s">
        <v>73</v>
      </c>
      <c r="C39" s="71"/>
      <c r="D39" s="96">
        <v>0</v>
      </c>
    </row>
    <row r="40" spans="1:4" x14ac:dyDescent="0.2">
      <c r="A40" s="72" t="s">
        <v>77</v>
      </c>
      <c r="B40" s="73" t="s">
        <v>207</v>
      </c>
      <c r="C40" s="74"/>
      <c r="D40" s="97">
        <v>0</v>
      </c>
    </row>
    <row r="41" spans="1:4" x14ac:dyDescent="0.2">
      <c r="A41" s="78" t="s">
        <v>75</v>
      </c>
      <c r="B41" s="79" t="s">
        <v>214</v>
      </c>
      <c r="C41" s="80"/>
      <c r="D41" s="99">
        <f>D16+D18+D20+D22+D24+D26</f>
        <v>35778500</v>
      </c>
    </row>
    <row r="42" spans="1:4" x14ac:dyDescent="0.2">
      <c r="A42" s="78" t="s">
        <v>75</v>
      </c>
      <c r="B42" s="79" t="s">
        <v>191</v>
      </c>
      <c r="C42" s="80"/>
      <c r="D42" s="100">
        <f>D16+D18+D20+D22+D24+D26</f>
        <v>35778500</v>
      </c>
    </row>
    <row r="43" spans="1:4" x14ac:dyDescent="0.2">
      <c r="A43" s="78" t="s">
        <v>75</v>
      </c>
      <c r="B43" s="79" t="s">
        <v>192</v>
      </c>
      <c r="C43" s="80"/>
      <c r="D43" s="100">
        <f>D29+D31+D33+D35+D37+D39</f>
        <v>0</v>
      </c>
    </row>
    <row r="44" spans="1:4" x14ac:dyDescent="0.2">
      <c r="A44" s="65"/>
      <c r="B44" s="65"/>
      <c r="C44" s="65"/>
      <c r="D44" s="94"/>
    </row>
    <row r="45" spans="1:4" ht="22.15" customHeight="1" x14ac:dyDescent="0.25">
      <c r="A45" s="67" t="s">
        <v>215</v>
      </c>
      <c r="B45" s="65"/>
      <c r="C45" s="65"/>
      <c r="D45" s="94" t="s">
        <v>1</v>
      </c>
    </row>
    <row r="46" spans="1:4" ht="63.75" x14ac:dyDescent="0.2">
      <c r="A46" s="81" t="s">
        <v>216</v>
      </c>
      <c r="B46" s="81" t="s">
        <v>217</v>
      </c>
      <c r="C46" s="81" t="s">
        <v>218</v>
      </c>
      <c r="D46" s="101" t="s">
        <v>4</v>
      </c>
    </row>
    <row r="47" spans="1:4" x14ac:dyDescent="0.2">
      <c r="A47" s="92">
        <v>1</v>
      </c>
      <c r="B47" s="92">
        <v>2</v>
      </c>
      <c r="C47" s="92">
        <v>3</v>
      </c>
      <c r="D47" s="107">
        <v>4</v>
      </c>
    </row>
    <row r="48" spans="1:4" x14ac:dyDescent="0.2">
      <c r="A48" s="204" t="s">
        <v>205</v>
      </c>
      <c r="B48" s="204"/>
      <c r="C48" s="204"/>
      <c r="D48" s="204"/>
    </row>
    <row r="49" spans="1:4" x14ac:dyDescent="0.2">
      <c r="A49" s="82" t="s">
        <v>228</v>
      </c>
      <c r="B49" s="82" t="s">
        <v>141</v>
      </c>
      <c r="C49" s="83" t="s">
        <v>142</v>
      </c>
      <c r="D49" s="102" t="s">
        <v>244</v>
      </c>
    </row>
    <row r="50" spans="1:4" ht="42" customHeight="1" x14ac:dyDescent="0.2">
      <c r="A50" s="84"/>
      <c r="B50" s="84"/>
      <c r="C50" s="85"/>
      <c r="D50" s="103"/>
    </row>
    <row r="51" spans="1:4" ht="19.899999999999999" customHeight="1" x14ac:dyDescent="0.2">
      <c r="A51" s="204" t="s">
        <v>213</v>
      </c>
      <c r="B51" s="204"/>
      <c r="C51" s="204"/>
      <c r="D51" s="203"/>
    </row>
    <row r="52" spans="1:4" x14ac:dyDescent="0.2">
      <c r="A52" s="86" t="s">
        <v>228</v>
      </c>
      <c r="B52" s="86" t="s">
        <v>141</v>
      </c>
      <c r="C52" s="87" t="s">
        <v>142</v>
      </c>
      <c r="D52" s="102">
        <v>0</v>
      </c>
    </row>
    <row r="53" spans="1:4" x14ac:dyDescent="0.2">
      <c r="A53" s="88"/>
      <c r="B53" s="88"/>
      <c r="C53" s="89"/>
      <c r="D53" s="104"/>
    </row>
    <row r="54" spans="1:4" x14ac:dyDescent="0.2">
      <c r="A54" s="90" t="s">
        <v>75</v>
      </c>
      <c r="B54" s="90" t="s">
        <v>75</v>
      </c>
      <c r="C54" s="79" t="s">
        <v>214</v>
      </c>
      <c r="D54" s="105" t="s">
        <v>244</v>
      </c>
    </row>
    <row r="55" spans="1:4" x14ac:dyDescent="0.2">
      <c r="A55" s="90" t="s">
        <v>75</v>
      </c>
      <c r="B55" s="90" t="s">
        <v>75</v>
      </c>
      <c r="C55" s="79" t="s">
        <v>191</v>
      </c>
      <c r="D55" s="105" t="s">
        <v>244</v>
      </c>
    </row>
    <row r="56" spans="1:4" x14ac:dyDescent="0.2">
      <c r="A56" s="90" t="s">
        <v>75</v>
      </c>
      <c r="B56" s="90" t="s">
        <v>75</v>
      </c>
      <c r="C56" s="79" t="s">
        <v>192</v>
      </c>
      <c r="D56" s="105">
        <v>0</v>
      </c>
    </row>
    <row r="57" spans="1:4" x14ac:dyDescent="0.2">
      <c r="A57" s="65"/>
      <c r="B57" s="65"/>
      <c r="C57" s="65"/>
      <c r="D57" s="94"/>
    </row>
    <row r="58" spans="1:4" x14ac:dyDescent="0.2">
      <c r="A58" s="65"/>
      <c r="B58" s="65"/>
      <c r="C58" s="65"/>
      <c r="D58" s="94"/>
    </row>
    <row r="59" spans="1:4" x14ac:dyDescent="0.2">
      <c r="A59" s="65"/>
      <c r="B59" s="65"/>
      <c r="C59" s="65"/>
      <c r="D59" s="94"/>
    </row>
    <row r="60" spans="1:4" x14ac:dyDescent="0.2">
      <c r="A60" s="65"/>
      <c r="B60" s="63" t="s">
        <v>76</v>
      </c>
      <c r="C60" s="91" t="s">
        <v>272</v>
      </c>
      <c r="D60" s="94"/>
    </row>
    <row r="61" spans="1:4" x14ac:dyDescent="0.2">
      <c r="A61" s="198"/>
      <c r="B61" s="198"/>
      <c r="C61" s="198"/>
      <c r="D61" s="198"/>
    </row>
  </sheetData>
  <mergeCells count="17">
    <mergeCell ref="G4:J4"/>
    <mergeCell ref="G5:J5"/>
    <mergeCell ref="C3:D3"/>
    <mergeCell ref="C4:D4"/>
    <mergeCell ref="C5:D5"/>
    <mergeCell ref="A10:D10"/>
    <mergeCell ref="C1:D1"/>
    <mergeCell ref="A8:D8"/>
    <mergeCell ref="A9:D9"/>
    <mergeCell ref="D2:F2"/>
    <mergeCell ref="A61:D61"/>
    <mergeCell ref="B13:C13"/>
    <mergeCell ref="B14:C14"/>
    <mergeCell ref="A15:D15"/>
    <mergeCell ref="A28:D28"/>
    <mergeCell ref="A48:D48"/>
    <mergeCell ref="A51:D51"/>
  </mergeCells>
  <pageMargins left="0.59055118110236204" right="0.59055118110236204" top="0.39370078740157499" bottom="0.39370078740157499" header="0" footer="0"/>
  <pageSetup paperSize="9" scale="62" fitToHeight="50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workbookViewId="0">
      <selection activeCell="E15" sqref="E15"/>
    </sheetView>
  </sheetViews>
  <sheetFormatPr defaultRowHeight="12.75" x14ac:dyDescent="0.2"/>
  <cols>
    <col min="1" max="3" width="12.140625" customWidth="1"/>
    <col min="4" max="4" width="40.7109375" customWidth="1"/>
    <col min="5" max="5" width="59.85546875" customWidth="1"/>
    <col min="6" max="16" width="13.7109375" customWidth="1"/>
  </cols>
  <sheetData>
    <row r="1" spans="1:16" ht="13.9" customHeight="1" x14ac:dyDescent="0.2">
      <c r="A1" s="11"/>
      <c r="B1" s="11"/>
      <c r="C1" s="11"/>
      <c r="D1" s="11"/>
      <c r="E1" s="11"/>
      <c r="F1" s="11"/>
      <c r="G1" s="11" t="s">
        <v>196</v>
      </c>
      <c r="H1" s="11"/>
      <c r="I1" s="11"/>
      <c r="J1" s="11"/>
    </row>
    <row r="2" spans="1:16" s="126" customFormat="1" ht="12" customHeight="1" x14ac:dyDescent="0.2">
      <c r="D2" s="222"/>
      <c r="E2" s="173"/>
      <c r="F2" s="173"/>
      <c r="G2" s="228" t="s">
        <v>339</v>
      </c>
    </row>
    <row r="3" spans="1:16" s="126" customFormat="1" x14ac:dyDescent="0.2">
      <c r="D3" s="173"/>
      <c r="E3" s="173"/>
      <c r="F3" s="173"/>
      <c r="G3" s="228" t="s">
        <v>243</v>
      </c>
    </row>
    <row r="4" spans="1:16" s="48" customFormat="1" x14ac:dyDescent="0.2">
      <c r="A4" s="11"/>
      <c r="B4" s="11"/>
      <c r="C4" s="11"/>
      <c r="D4" s="190"/>
      <c r="E4" s="190"/>
      <c r="F4" s="190"/>
      <c r="G4" s="190" t="s">
        <v>340</v>
      </c>
      <c r="H4" s="190"/>
      <c r="I4" s="190"/>
      <c r="J4" s="190"/>
      <c r="K4" s="221"/>
    </row>
    <row r="5" spans="1:16" s="48" customFormat="1" x14ac:dyDescent="0.2">
      <c r="A5" s="11"/>
      <c r="B5" s="11"/>
      <c r="C5" s="11"/>
      <c r="D5" s="190"/>
      <c r="E5" s="190"/>
      <c r="F5" s="190"/>
      <c r="G5" s="190" t="s">
        <v>341</v>
      </c>
      <c r="H5" s="190"/>
      <c r="I5" s="190"/>
      <c r="J5" s="190"/>
      <c r="K5" s="221"/>
    </row>
    <row r="6" spans="1:16" x14ac:dyDescent="0.2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6" x14ac:dyDescent="0.2">
      <c r="A7" s="191" t="s">
        <v>279</v>
      </c>
      <c r="B7" s="191"/>
      <c r="C7" s="191"/>
      <c r="D7" s="191"/>
      <c r="E7" s="191"/>
      <c r="F7" s="191"/>
      <c r="G7" s="191"/>
      <c r="H7" s="191"/>
      <c r="I7" s="191"/>
      <c r="J7" s="191"/>
      <c r="K7" s="3"/>
      <c r="L7" s="3"/>
      <c r="M7" s="3"/>
      <c r="N7" s="3"/>
      <c r="O7" s="3"/>
      <c r="P7" s="3"/>
    </row>
    <row r="8" spans="1:16" x14ac:dyDescent="0.2">
      <c r="A8" s="211" t="s">
        <v>280</v>
      </c>
      <c r="B8" s="211"/>
      <c r="C8" s="211"/>
      <c r="D8" s="211"/>
      <c r="E8" s="211"/>
      <c r="F8" s="211"/>
      <c r="G8" s="211"/>
      <c r="H8" s="211"/>
      <c r="I8" s="211"/>
      <c r="J8" s="211"/>
      <c r="K8" s="3"/>
      <c r="L8" s="3"/>
      <c r="M8" s="3"/>
      <c r="N8" s="3"/>
      <c r="O8" s="3"/>
      <c r="P8" s="3"/>
    </row>
    <row r="9" spans="1:16" x14ac:dyDescent="0.2">
      <c r="A9" s="211" t="s">
        <v>281</v>
      </c>
      <c r="B9" s="211"/>
      <c r="C9" s="211"/>
      <c r="D9" s="211"/>
      <c r="E9" s="211"/>
      <c r="F9" s="211"/>
      <c r="G9" s="211"/>
      <c r="H9" s="211"/>
      <c r="I9" s="211"/>
      <c r="J9" s="211"/>
      <c r="K9" s="4"/>
      <c r="L9" s="4"/>
      <c r="M9" s="4"/>
      <c r="N9" s="4"/>
      <c r="O9" s="4"/>
      <c r="P9" s="4"/>
    </row>
    <row r="10" spans="1:16" x14ac:dyDescent="0.2">
      <c r="A10" s="119" t="s">
        <v>77</v>
      </c>
      <c r="B10" s="120"/>
      <c r="C10" s="120"/>
      <c r="D10" s="120"/>
      <c r="E10" s="120"/>
      <c r="F10" s="120"/>
      <c r="G10" s="120"/>
      <c r="H10" s="120"/>
      <c r="I10" s="120"/>
      <c r="J10" s="120"/>
      <c r="K10" s="2"/>
      <c r="L10" s="2"/>
      <c r="M10" s="2"/>
      <c r="N10" s="2"/>
      <c r="O10" s="2"/>
      <c r="P10" s="2"/>
    </row>
    <row r="11" spans="1:16" ht="13.9" customHeight="1" x14ac:dyDescent="0.2">
      <c r="A11" s="121" t="s">
        <v>78</v>
      </c>
      <c r="B11" s="122"/>
      <c r="C11" s="122"/>
      <c r="D11" s="122"/>
      <c r="E11" s="122"/>
      <c r="F11" s="122"/>
      <c r="G11" s="122"/>
      <c r="H11" s="122"/>
      <c r="I11" s="122"/>
      <c r="J11" s="123" t="s">
        <v>91</v>
      </c>
    </row>
    <row r="12" spans="1:16" x14ac:dyDescent="0.2">
      <c r="A12" s="121"/>
      <c r="B12" s="122"/>
      <c r="C12" s="122"/>
      <c r="D12" s="122"/>
      <c r="E12" s="122"/>
      <c r="F12" s="122"/>
      <c r="G12" s="122"/>
      <c r="H12" s="122"/>
      <c r="I12" s="122"/>
      <c r="J12" s="122"/>
      <c r="P12" s="1"/>
    </row>
    <row r="13" spans="1:16" ht="122.45" customHeight="1" x14ac:dyDescent="0.2">
      <c r="A13" s="124" t="s">
        <v>92</v>
      </c>
      <c r="B13" s="124" t="s">
        <v>93</v>
      </c>
      <c r="C13" s="124" t="s">
        <v>94</v>
      </c>
      <c r="D13" s="124" t="s">
        <v>187</v>
      </c>
      <c r="E13" s="124" t="s">
        <v>275</v>
      </c>
      <c r="F13" s="124" t="s">
        <v>276</v>
      </c>
      <c r="G13" s="124" t="s">
        <v>277</v>
      </c>
      <c r="H13" s="124" t="s">
        <v>278</v>
      </c>
      <c r="I13" s="124" t="s">
        <v>294</v>
      </c>
      <c r="J13" s="124" t="s">
        <v>295</v>
      </c>
      <c r="P13" s="1"/>
    </row>
    <row r="14" spans="1:16" x14ac:dyDescent="0.2">
      <c r="A14" s="124">
        <v>1</v>
      </c>
      <c r="B14" s="124">
        <v>2</v>
      </c>
      <c r="C14" s="124">
        <v>3</v>
      </c>
      <c r="D14" s="124">
        <v>4</v>
      </c>
      <c r="E14" s="124">
        <v>5</v>
      </c>
      <c r="F14" s="124">
        <v>6</v>
      </c>
      <c r="G14" s="124">
        <v>7</v>
      </c>
      <c r="H14" s="124">
        <v>8</v>
      </c>
      <c r="I14" s="124">
        <v>9</v>
      </c>
      <c r="J14" s="124">
        <v>10</v>
      </c>
      <c r="P14" s="1"/>
    </row>
    <row r="15" spans="1:16" ht="78" customHeight="1" x14ac:dyDescent="0.2">
      <c r="A15" s="36" t="s">
        <v>152</v>
      </c>
      <c r="B15" s="124">
        <v>1021</v>
      </c>
      <c r="C15" s="58" t="s">
        <v>154</v>
      </c>
      <c r="D15" s="31" t="s">
        <v>155</v>
      </c>
      <c r="E15" s="124" t="s">
        <v>296</v>
      </c>
      <c r="F15" s="124">
        <v>2022</v>
      </c>
      <c r="G15" s="125">
        <v>20000000</v>
      </c>
      <c r="H15" s="125">
        <v>2300000</v>
      </c>
      <c r="I15" s="125">
        <v>2300000</v>
      </c>
      <c r="J15" s="124">
        <v>100</v>
      </c>
      <c r="P15" s="1"/>
    </row>
    <row r="16" spans="1:16" s="48" customFormat="1" ht="78" customHeight="1" x14ac:dyDescent="0.2">
      <c r="A16" s="36" t="s">
        <v>152</v>
      </c>
      <c r="B16" s="124">
        <v>1021</v>
      </c>
      <c r="C16" s="58" t="s">
        <v>154</v>
      </c>
      <c r="D16" s="31" t="s">
        <v>155</v>
      </c>
      <c r="E16" s="124" t="s">
        <v>319</v>
      </c>
      <c r="F16" s="124">
        <v>2022</v>
      </c>
      <c r="G16" s="125">
        <v>700000</v>
      </c>
      <c r="H16" s="125">
        <v>700000</v>
      </c>
      <c r="I16" s="125">
        <v>700000</v>
      </c>
      <c r="J16" s="124">
        <v>100</v>
      </c>
      <c r="P16" s="8"/>
    </row>
    <row r="17" spans="1:16" x14ac:dyDescent="0.2">
      <c r="A17" s="124" t="s">
        <v>195</v>
      </c>
      <c r="B17" s="124" t="s">
        <v>195</v>
      </c>
      <c r="C17" s="124" t="s">
        <v>195</v>
      </c>
      <c r="D17" s="124" t="s">
        <v>184</v>
      </c>
      <c r="E17" s="124" t="s">
        <v>195</v>
      </c>
      <c r="F17" s="124" t="s">
        <v>195</v>
      </c>
      <c r="G17" s="124" t="s">
        <v>195</v>
      </c>
      <c r="H17" s="124" t="s">
        <v>194</v>
      </c>
      <c r="I17" s="124" t="s">
        <v>194</v>
      </c>
      <c r="J17" s="124" t="s">
        <v>195</v>
      </c>
      <c r="P17" s="1"/>
    </row>
    <row r="18" spans="1:16" x14ac:dyDescent="0.2">
      <c r="A18" s="117"/>
      <c r="B18" s="118"/>
      <c r="C18" s="118"/>
      <c r="D18" s="118"/>
      <c r="E18" s="118"/>
      <c r="F18" s="118"/>
      <c r="G18" s="118"/>
      <c r="H18" s="118"/>
      <c r="I18" s="118"/>
      <c r="J18" s="118"/>
    </row>
    <row r="19" spans="1:16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6" x14ac:dyDescent="0.2">
      <c r="A20" s="11"/>
      <c r="B20" s="46" t="s">
        <v>76</v>
      </c>
      <c r="C20" s="11"/>
      <c r="D20" s="11"/>
      <c r="E20" s="11"/>
      <c r="F20" s="11"/>
      <c r="G20" s="11"/>
      <c r="H20" s="11"/>
      <c r="I20" s="46" t="s">
        <v>272</v>
      </c>
      <c r="J20" s="11"/>
    </row>
  </sheetData>
  <mergeCells count="9">
    <mergeCell ref="D2:F2"/>
    <mergeCell ref="D3:F3"/>
    <mergeCell ref="D4:F4"/>
    <mergeCell ref="G4:J4"/>
    <mergeCell ref="D5:F5"/>
    <mergeCell ref="G5:J5"/>
    <mergeCell ref="A7:J7"/>
    <mergeCell ref="A8:J8"/>
    <mergeCell ref="A9:J9"/>
  </mergeCells>
  <pageMargins left="0.196850393700787" right="0.196850393700787" top="0.39370078740157499" bottom="0.196850393700787" header="0" footer="0"/>
  <pageSetup paperSize="9" scale="78" fitToHeight="50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zoomScale="85" zoomScaleNormal="85" workbookViewId="0">
      <selection activeCell="G13" sqref="G13"/>
    </sheetView>
  </sheetViews>
  <sheetFormatPr defaultRowHeight="12.75" x14ac:dyDescent="0.2"/>
  <cols>
    <col min="1" max="3" width="12.140625" style="10" customWidth="1"/>
    <col min="4" max="5" width="30.7109375" style="10" customWidth="1"/>
    <col min="6" max="6" width="32" style="10" customWidth="1"/>
    <col min="7" max="7" width="12.85546875" style="10" customWidth="1"/>
    <col min="8" max="8" width="13.7109375" style="10" customWidth="1"/>
    <col min="9" max="9" width="10.42578125" style="10" customWidth="1"/>
    <col min="10" max="10" width="11.85546875" style="10" customWidth="1"/>
    <col min="11" max="12" width="9.7109375" style="10" bestFit="1" customWidth="1"/>
    <col min="13" max="16384" width="9.140625" style="10"/>
  </cols>
  <sheetData>
    <row r="1" spans="1:11" x14ac:dyDescent="0.2">
      <c r="A1" s="11"/>
      <c r="B1" s="11"/>
      <c r="C1" s="11"/>
      <c r="D1" s="11"/>
      <c r="E1" s="11"/>
      <c r="G1" s="49" t="s">
        <v>219</v>
      </c>
      <c r="H1" s="12"/>
      <c r="I1" s="12"/>
      <c r="J1" s="12"/>
    </row>
    <row r="2" spans="1:11" s="126" customFormat="1" ht="12" customHeight="1" x14ac:dyDescent="0.2">
      <c r="D2" s="222"/>
      <c r="E2" s="173"/>
      <c r="F2" s="173"/>
      <c r="G2" s="228" t="s">
        <v>339</v>
      </c>
    </row>
    <row r="3" spans="1:11" s="126" customFormat="1" x14ac:dyDescent="0.2">
      <c r="D3" s="173"/>
      <c r="E3" s="173"/>
      <c r="F3" s="173"/>
      <c r="G3" s="228" t="s">
        <v>243</v>
      </c>
    </row>
    <row r="4" spans="1:11" s="48" customFormat="1" x14ac:dyDescent="0.2">
      <c r="A4" s="11"/>
      <c r="B4" s="11"/>
      <c r="C4" s="11"/>
      <c r="D4" s="190"/>
      <c r="E4" s="190"/>
      <c r="F4" s="190"/>
      <c r="G4" s="190" t="s">
        <v>340</v>
      </c>
      <c r="H4" s="190"/>
      <c r="I4" s="190"/>
      <c r="J4" s="190"/>
      <c r="K4" s="221"/>
    </row>
    <row r="5" spans="1:11" s="48" customFormat="1" x14ac:dyDescent="0.2">
      <c r="A5" s="11"/>
      <c r="B5" s="11"/>
      <c r="C5" s="11"/>
      <c r="D5" s="190"/>
      <c r="E5" s="190"/>
      <c r="F5" s="190"/>
      <c r="G5" s="190" t="s">
        <v>341</v>
      </c>
      <c r="H5" s="190"/>
      <c r="I5" s="190"/>
      <c r="J5" s="190"/>
      <c r="K5" s="221"/>
    </row>
    <row r="6" spans="1:1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1" x14ac:dyDescent="0.2">
      <c r="A7" s="191" t="s">
        <v>344</v>
      </c>
      <c r="B7" s="192"/>
      <c r="C7" s="192"/>
      <c r="D7" s="192"/>
      <c r="E7" s="192"/>
      <c r="F7" s="192"/>
      <c r="G7" s="192"/>
      <c r="H7" s="192"/>
      <c r="I7" s="192"/>
      <c r="J7" s="192"/>
    </row>
    <row r="8" spans="1:1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1" x14ac:dyDescent="0.2">
      <c r="A9" s="13" t="s">
        <v>77</v>
      </c>
      <c r="B9" s="11"/>
      <c r="C9" s="11"/>
      <c r="D9" s="11"/>
      <c r="E9" s="11"/>
      <c r="F9" s="11"/>
      <c r="G9" s="11"/>
      <c r="H9" s="11"/>
      <c r="I9" s="11"/>
      <c r="J9" s="11"/>
    </row>
    <row r="10" spans="1:11" x14ac:dyDescent="0.2">
      <c r="A10" s="11" t="s">
        <v>78</v>
      </c>
      <c r="B10" s="11"/>
      <c r="C10" s="11"/>
      <c r="D10" s="11"/>
      <c r="E10" s="11"/>
      <c r="F10" s="11"/>
      <c r="G10" s="11"/>
      <c r="H10" s="11"/>
      <c r="I10" s="11"/>
      <c r="J10" s="14" t="s">
        <v>91</v>
      </c>
    </row>
    <row r="11" spans="1:11" ht="13.9" customHeight="1" x14ac:dyDescent="0.2">
      <c r="A11" s="213" t="s">
        <v>92</v>
      </c>
      <c r="B11" s="213" t="s">
        <v>93</v>
      </c>
      <c r="C11" s="213" t="s">
        <v>94</v>
      </c>
      <c r="D11" s="215" t="s">
        <v>95</v>
      </c>
      <c r="E11" s="215" t="s">
        <v>220</v>
      </c>
      <c r="F11" s="213" t="s">
        <v>221</v>
      </c>
      <c r="G11" s="217" t="s">
        <v>4</v>
      </c>
      <c r="H11" s="215" t="s">
        <v>5</v>
      </c>
      <c r="I11" s="219" t="s">
        <v>6</v>
      </c>
      <c r="J11" s="220"/>
    </row>
    <row r="12" spans="1:11" ht="99" customHeight="1" x14ac:dyDescent="0.2">
      <c r="A12" s="214"/>
      <c r="B12" s="214"/>
      <c r="C12" s="214"/>
      <c r="D12" s="216"/>
      <c r="E12" s="216"/>
      <c r="F12" s="214"/>
      <c r="G12" s="218"/>
      <c r="H12" s="216"/>
      <c r="I12" s="15" t="s">
        <v>7</v>
      </c>
      <c r="J12" s="15" t="s">
        <v>8</v>
      </c>
    </row>
    <row r="13" spans="1:11" x14ac:dyDescent="0.2">
      <c r="A13" s="16">
        <v>1</v>
      </c>
      <c r="B13" s="16">
        <v>2</v>
      </c>
      <c r="C13" s="16">
        <v>3</v>
      </c>
      <c r="D13" s="16">
        <v>4</v>
      </c>
      <c r="E13" s="16">
        <v>5</v>
      </c>
      <c r="F13" s="16">
        <v>6</v>
      </c>
      <c r="G13" s="17">
        <v>7</v>
      </c>
      <c r="H13" s="16">
        <v>8</v>
      </c>
      <c r="I13" s="16">
        <v>9</v>
      </c>
      <c r="J13" s="16">
        <v>10</v>
      </c>
    </row>
    <row r="14" spans="1:11" x14ac:dyDescent="0.2">
      <c r="A14" s="18" t="s">
        <v>102</v>
      </c>
      <c r="B14" s="19" t="s">
        <v>222</v>
      </c>
      <c r="C14" s="19" t="s">
        <v>222</v>
      </c>
      <c r="D14" s="19" t="s">
        <v>223</v>
      </c>
      <c r="E14" s="19" t="s">
        <v>222</v>
      </c>
      <c r="F14" s="19" t="s">
        <v>222</v>
      </c>
      <c r="G14" s="20">
        <f>H14+I14</f>
        <v>28447200</v>
      </c>
      <c r="H14" s="20">
        <f>SUM(H15:H31)</f>
        <v>27938800</v>
      </c>
      <c r="I14" s="20">
        <f>SUM(I15:I31)</f>
        <v>508400</v>
      </c>
      <c r="J14" s="20">
        <f>SUM(J15:J31)</f>
        <v>350000</v>
      </c>
    </row>
    <row r="15" spans="1:11" s="48" customFormat="1" ht="90" customHeight="1" x14ac:dyDescent="0.2">
      <c r="A15" s="30" t="s">
        <v>105</v>
      </c>
      <c r="B15" s="33" t="s">
        <v>106</v>
      </c>
      <c r="C15" s="33" t="s">
        <v>107</v>
      </c>
      <c r="D15" s="31" t="s">
        <v>108</v>
      </c>
      <c r="E15" s="22" t="s">
        <v>260</v>
      </c>
      <c r="F15" s="22" t="s">
        <v>258</v>
      </c>
      <c r="G15" s="23">
        <f t="shared" ref="G15" si="0">H15+I15</f>
        <v>14068100</v>
      </c>
      <c r="H15" s="25">
        <v>14018100</v>
      </c>
      <c r="I15" s="25">
        <v>50000</v>
      </c>
      <c r="J15" s="25"/>
    </row>
    <row r="16" spans="1:11" s="48" customFormat="1" ht="51" x14ac:dyDescent="0.2">
      <c r="A16" s="30" t="s">
        <v>109</v>
      </c>
      <c r="B16" s="33" t="s">
        <v>110</v>
      </c>
      <c r="C16" s="33" t="s">
        <v>111</v>
      </c>
      <c r="D16" s="31" t="s">
        <v>112</v>
      </c>
      <c r="E16" s="22" t="s">
        <v>260</v>
      </c>
      <c r="F16" s="22" t="s">
        <v>258</v>
      </c>
      <c r="G16" s="23">
        <f t="shared" ref="G16" si="1">H16+I16</f>
        <v>3725000</v>
      </c>
      <c r="H16" s="25">
        <v>3725000</v>
      </c>
      <c r="I16" s="25"/>
      <c r="J16" s="25"/>
    </row>
    <row r="17" spans="1:12" ht="63.75" x14ac:dyDescent="0.2">
      <c r="A17" s="21" t="s">
        <v>113</v>
      </c>
      <c r="B17" s="15" t="s">
        <v>114</v>
      </c>
      <c r="C17" s="15" t="s">
        <v>115</v>
      </c>
      <c r="D17" s="22" t="s">
        <v>116</v>
      </c>
      <c r="E17" s="22" t="s">
        <v>256</v>
      </c>
      <c r="F17" s="27" t="s">
        <v>269</v>
      </c>
      <c r="G17" s="23">
        <f>H17+I17</f>
        <v>2490000</v>
      </c>
      <c r="H17" s="24">
        <v>2490000</v>
      </c>
      <c r="I17" s="25"/>
      <c r="J17" s="25"/>
    </row>
    <row r="18" spans="1:12" s="29" customFormat="1" ht="76.5" x14ac:dyDescent="0.2">
      <c r="A18" s="21" t="s">
        <v>117</v>
      </c>
      <c r="B18" s="26" t="s">
        <v>118</v>
      </c>
      <c r="C18" s="26" t="s">
        <v>119</v>
      </c>
      <c r="D18" s="27" t="s">
        <v>120</v>
      </c>
      <c r="E18" s="27" t="s">
        <v>257</v>
      </c>
      <c r="F18" s="27" t="s">
        <v>282</v>
      </c>
      <c r="G18" s="23">
        <f t="shared" ref="G18:G31" si="2">H18+I18</f>
        <v>584000</v>
      </c>
      <c r="H18" s="28">
        <v>584000</v>
      </c>
      <c r="I18" s="28"/>
      <c r="J18" s="28"/>
      <c r="K18" s="169"/>
      <c r="L18" s="169"/>
    </row>
    <row r="19" spans="1:12" s="29" customFormat="1" ht="77.25" customHeight="1" x14ac:dyDescent="0.2">
      <c r="A19" s="30" t="s">
        <v>121</v>
      </c>
      <c r="B19" s="26">
        <v>3104</v>
      </c>
      <c r="C19" s="26">
        <v>1020</v>
      </c>
      <c r="D19" s="27" t="s">
        <v>259</v>
      </c>
      <c r="E19" s="22" t="s">
        <v>260</v>
      </c>
      <c r="F19" s="27" t="s">
        <v>258</v>
      </c>
      <c r="G19" s="23">
        <f t="shared" si="2"/>
        <v>2053800</v>
      </c>
      <c r="H19" s="28">
        <v>2038800</v>
      </c>
      <c r="I19" s="28">
        <v>15000</v>
      </c>
      <c r="J19" s="28"/>
    </row>
    <row r="20" spans="1:12" s="29" customFormat="1" ht="60.75" customHeight="1" x14ac:dyDescent="0.2">
      <c r="A20" s="30" t="s">
        <v>247</v>
      </c>
      <c r="B20" s="26">
        <v>3031</v>
      </c>
      <c r="C20" s="26">
        <v>1030</v>
      </c>
      <c r="D20" s="27" t="s">
        <v>261</v>
      </c>
      <c r="E20" s="27" t="s">
        <v>283</v>
      </c>
      <c r="F20" s="27" t="s">
        <v>284</v>
      </c>
      <c r="G20" s="23">
        <f t="shared" si="2"/>
        <v>5000</v>
      </c>
      <c r="H20" s="28">
        <v>5000</v>
      </c>
      <c r="I20" s="28"/>
      <c r="J20" s="28"/>
    </row>
    <row r="21" spans="1:12" s="29" customFormat="1" ht="60.75" customHeight="1" x14ac:dyDescent="0.2">
      <c r="A21" s="30" t="s">
        <v>248</v>
      </c>
      <c r="B21" s="26">
        <v>3032</v>
      </c>
      <c r="C21" s="26">
        <v>1070</v>
      </c>
      <c r="D21" s="27" t="s">
        <v>262</v>
      </c>
      <c r="E21" s="27" t="s">
        <v>283</v>
      </c>
      <c r="F21" s="27" t="s">
        <v>284</v>
      </c>
      <c r="G21" s="23">
        <f t="shared" si="2"/>
        <v>22000</v>
      </c>
      <c r="H21" s="28">
        <v>22000</v>
      </c>
      <c r="I21" s="28"/>
      <c r="J21" s="28"/>
    </row>
    <row r="22" spans="1:12" s="29" customFormat="1" ht="94.5" customHeight="1" x14ac:dyDescent="0.2">
      <c r="A22" s="30" t="s">
        <v>246</v>
      </c>
      <c r="B22" s="26">
        <v>3160</v>
      </c>
      <c r="C22" s="26">
        <v>1010</v>
      </c>
      <c r="D22" s="27" t="s">
        <v>263</v>
      </c>
      <c r="E22" s="116" t="s">
        <v>285</v>
      </c>
      <c r="F22" s="27" t="s">
        <v>284</v>
      </c>
      <c r="G22" s="23">
        <f t="shared" si="2"/>
        <v>38500</v>
      </c>
      <c r="H22" s="28">
        <v>38500</v>
      </c>
      <c r="I22" s="28"/>
      <c r="J22" s="28"/>
    </row>
    <row r="23" spans="1:12" ht="45" customHeight="1" x14ac:dyDescent="0.2">
      <c r="A23" s="21" t="s">
        <v>125</v>
      </c>
      <c r="B23" s="15" t="s">
        <v>126</v>
      </c>
      <c r="C23" s="15" t="s">
        <v>127</v>
      </c>
      <c r="D23" s="22" t="s">
        <v>128</v>
      </c>
      <c r="E23" s="27" t="s">
        <v>224</v>
      </c>
      <c r="F23" s="22" t="s">
        <v>264</v>
      </c>
      <c r="G23" s="23">
        <f t="shared" si="2"/>
        <v>40000</v>
      </c>
      <c r="H23" s="25">
        <v>40000</v>
      </c>
      <c r="I23" s="25"/>
      <c r="J23" s="25"/>
    </row>
    <row r="24" spans="1:12" ht="147.75" customHeight="1" x14ac:dyDescent="0.2">
      <c r="A24" s="32" t="s">
        <v>129</v>
      </c>
      <c r="B24" s="15" t="s">
        <v>130</v>
      </c>
      <c r="C24" s="15" t="s">
        <v>131</v>
      </c>
      <c r="D24" s="22" t="s">
        <v>132</v>
      </c>
      <c r="E24" s="27" t="s">
        <v>286</v>
      </c>
      <c r="F24" s="27" t="s">
        <v>258</v>
      </c>
      <c r="G24" s="23">
        <f t="shared" si="2"/>
        <v>49000</v>
      </c>
      <c r="H24" s="28">
        <v>49000</v>
      </c>
      <c r="I24" s="25"/>
      <c r="J24" s="25"/>
    </row>
    <row r="25" spans="1:12" ht="76.5" x14ac:dyDescent="0.2">
      <c r="A25" s="32" t="s">
        <v>129</v>
      </c>
      <c r="B25" s="15" t="s">
        <v>130</v>
      </c>
      <c r="C25" s="15" t="s">
        <v>131</v>
      </c>
      <c r="D25" s="22" t="s">
        <v>132</v>
      </c>
      <c r="E25" s="27" t="s">
        <v>287</v>
      </c>
      <c r="F25" s="27" t="s">
        <v>258</v>
      </c>
      <c r="G25" s="23">
        <f t="shared" si="2"/>
        <v>141300</v>
      </c>
      <c r="H25" s="28">
        <v>141300</v>
      </c>
      <c r="I25" s="25"/>
      <c r="J25" s="25"/>
    </row>
    <row r="26" spans="1:12" ht="63.75" x14ac:dyDescent="0.2">
      <c r="A26" s="32" t="s">
        <v>129</v>
      </c>
      <c r="B26" s="15" t="s">
        <v>130</v>
      </c>
      <c r="C26" s="15" t="s">
        <v>131</v>
      </c>
      <c r="D26" s="22" t="s">
        <v>132</v>
      </c>
      <c r="E26" s="27" t="s">
        <v>288</v>
      </c>
      <c r="F26" s="27" t="s">
        <v>289</v>
      </c>
      <c r="G26" s="23">
        <f t="shared" si="2"/>
        <v>459700</v>
      </c>
      <c r="H26" s="28">
        <v>459700</v>
      </c>
      <c r="I26" s="25"/>
      <c r="J26" s="25"/>
    </row>
    <row r="27" spans="1:12" ht="51" x14ac:dyDescent="0.2">
      <c r="A27" s="21" t="s">
        <v>133</v>
      </c>
      <c r="B27" s="15" t="s">
        <v>134</v>
      </c>
      <c r="C27" s="15" t="s">
        <v>135</v>
      </c>
      <c r="D27" s="22" t="s">
        <v>136</v>
      </c>
      <c r="E27" s="22" t="s">
        <v>260</v>
      </c>
      <c r="F27" s="22" t="s">
        <v>258</v>
      </c>
      <c r="G27" s="23">
        <f t="shared" si="2"/>
        <v>3280000</v>
      </c>
      <c r="H27" s="25">
        <v>3205000</v>
      </c>
      <c r="I27" s="25">
        <v>75000</v>
      </c>
      <c r="J27" s="25"/>
    </row>
    <row r="28" spans="1:12" ht="51" x14ac:dyDescent="0.2">
      <c r="A28" s="33" t="s">
        <v>265</v>
      </c>
      <c r="B28" s="15">
        <v>7680</v>
      </c>
      <c r="C28" s="34" t="s">
        <v>254</v>
      </c>
      <c r="D28" s="51" t="s">
        <v>253</v>
      </c>
      <c r="E28" s="22" t="s">
        <v>260</v>
      </c>
      <c r="F28" s="22" t="s">
        <v>258</v>
      </c>
      <c r="G28" s="23">
        <f t="shared" si="2"/>
        <v>22400</v>
      </c>
      <c r="H28" s="52">
        <v>22400</v>
      </c>
      <c r="I28" s="25"/>
      <c r="J28" s="25"/>
    </row>
    <row r="29" spans="1:12" ht="63.75" x14ac:dyDescent="0.2">
      <c r="A29" s="30" t="s">
        <v>251</v>
      </c>
      <c r="B29" s="15">
        <v>7350</v>
      </c>
      <c r="C29" s="35" t="s">
        <v>252</v>
      </c>
      <c r="D29" s="22" t="s">
        <v>274</v>
      </c>
      <c r="E29" s="27" t="s">
        <v>290</v>
      </c>
      <c r="F29" s="27" t="s">
        <v>291</v>
      </c>
      <c r="G29" s="23">
        <f t="shared" si="2"/>
        <v>350000</v>
      </c>
      <c r="H29" s="25"/>
      <c r="I29" s="25">
        <v>350000</v>
      </c>
      <c r="J29" s="25">
        <v>350000</v>
      </c>
    </row>
    <row r="30" spans="1:12" ht="56.25" customHeight="1" x14ac:dyDescent="0.2">
      <c r="A30" s="36" t="s">
        <v>249</v>
      </c>
      <c r="B30" s="33" t="s">
        <v>266</v>
      </c>
      <c r="C30" s="34" t="s">
        <v>250</v>
      </c>
      <c r="D30" s="31" t="s">
        <v>267</v>
      </c>
      <c r="E30" s="22" t="s">
        <v>260</v>
      </c>
      <c r="F30" s="22" t="s">
        <v>258</v>
      </c>
      <c r="G30" s="23">
        <f t="shared" si="2"/>
        <v>1100000</v>
      </c>
      <c r="H30" s="25">
        <v>1100000</v>
      </c>
      <c r="I30" s="25"/>
      <c r="J30" s="25"/>
    </row>
    <row r="31" spans="1:12" s="29" customFormat="1" ht="63.75" x14ac:dyDescent="0.2">
      <c r="A31" s="21" t="s">
        <v>137</v>
      </c>
      <c r="B31" s="26" t="s">
        <v>138</v>
      </c>
      <c r="C31" s="26" t="s">
        <v>139</v>
      </c>
      <c r="D31" s="27" t="s">
        <v>140</v>
      </c>
      <c r="E31" s="27" t="s">
        <v>268</v>
      </c>
      <c r="F31" s="27" t="s">
        <v>269</v>
      </c>
      <c r="G31" s="23">
        <f t="shared" si="2"/>
        <v>18400</v>
      </c>
      <c r="H31" s="28"/>
      <c r="I31" s="28">
        <v>18400</v>
      </c>
      <c r="J31" s="28"/>
    </row>
    <row r="32" spans="1:12" s="41" customFormat="1" ht="43.5" customHeight="1" x14ac:dyDescent="0.2">
      <c r="A32" s="37" t="s">
        <v>143</v>
      </c>
      <c r="B32" s="38" t="s">
        <v>222</v>
      </c>
      <c r="C32" s="39" t="s">
        <v>222</v>
      </c>
      <c r="D32" s="38" t="s">
        <v>225</v>
      </c>
      <c r="E32" s="38" t="s">
        <v>222</v>
      </c>
      <c r="F32" s="38" t="s">
        <v>222</v>
      </c>
      <c r="G32" s="20">
        <f t="shared" ref="G32" si="3">H32+I32</f>
        <v>52900000</v>
      </c>
      <c r="H32" s="40">
        <f>SUM(H33:H41)</f>
        <v>48544000</v>
      </c>
      <c r="I32" s="40">
        <f>SUM(I33:I41)</f>
        <v>4356000</v>
      </c>
      <c r="J32" s="40">
        <f>SUM(J33:J41)</f>
        <v>3000000</v>
      </c>
    </row>
    <row r="33" spans="1:11" s="48" customFormat="1" ht="51" x14ac:dyDescent="0.2">
      <c r="A33" s="30" t="s">
        <v>273</v>
      </c>
      <c r="B33" s="33" t="s">
        <v>146</v>
      </c>
      <c r="C33" s="33" t="s">
        <v>107</v>
      </c>
      <c r="D33" s="22" t="s">
        <v>147</v>
      </c>
      <c r="E33" s="22" t="s">
        <v>226</v>
      </c>
      <c r="F33" s="22" t="s">
        <v>258</v>
      </c>
      <c r="G33" s="23">
        <f>H33+I33</f>
        <v>3173500</v>
      </c>
      <c r="H33" s="25">
        <v>3173500</v>
      </c>
      <c r="I33" s="25"/>
      <c r="J33" s="25"/>
    </row>
    <row r="34" spans="1:11" ht="51" x14ac:dyDescent="0.2">
      <c r="A34" s="30" t="s">
        <v>148</v>
      </c>
      <c r="B34" s="15">
        <v>1010</v>
      </c>
      <c r="C34" s="33" t="s">
        <v>150</v>
      </c>
      <c r="D34" s="22" t="s">
        <v>151</v>
      </c>
      <c r="E34" s="22" t="s">
        <v>226</v>
      </c>
      <c r="F34" s="22" t="s">
        <v>258</v>
      </c>
      <c r="G34" s="23">
        <f>H34+I34</f>
        <v>15298700</v>
      </c>
      <c r="H34" s="25">
        <v>14694700</v>
      </c>
      <c r="I34" s="25">
        <v>604000</v>
      </c>
      <c r="J34" s="25"/>
      <c r="K34" s="170">
        <v>175000</v>
      </c>
    </row>
    <row r="35" spans="1:11" ht="51" x14ac:dyDescent="0.2">
      <c r="A35" s="21" t="s">
        <v>152</v>
      </c>
      <c r="B35" s="15" t="s">
        <v>153</v>
      </c>
      <c r="C35" s="15" t="s">
        <v>154</v>
      </c>
      <c r="D35" s="22" t="s">
        <v>155</v>
      </c>
      <c r="E35" s="22" t="s">
        <v>226</v>
      </c>
      <c r="F35" s="22" t="s">
        <v>258</v>
      </c>
      <c r="G35" s="23">
        <f>H35+I35</f>
        <v>22043200</v>
      </c>
      <c r="H35" s="25">
        <v>18422200</v>
      </c>
      <c r="I35" s="25">
        <v>3621000</v>
      </c>
      <c r="J35" s="25">
        <v>3000000</v>
      </c>
    </row>
    <row r="36" spans="1:11" ht="51" x14ac:dyDescent="0.2">
      <c r="A36" s="30" t="s">
        <v>158</v>
      </c>
      <c r="B36" s="15">
        <v>1070</v>
      </c>
      <c r="C36" s="33" t="s">
        <v>160</v>
      </c>
      <c r="D36" s="31" t="s">
        <v>270</v>
      </c>
      <c r="E36" s="22" t="s">
        <v>226</v>
      </c>
      <c r="F36" s="22" t="s">
        <v>258</v>
      </c>
      <c r="G36" s="23">
        <f t="shared" ref="G36:G41" si="4">H36+I36</f>
        <v>4634000</v>
      </c>
      <c r="H36" s="25">
        <v>4549000</v>
      </c>
      <c r="I36" s="25">
        <v>85000</v>
      </c>
      <c r="J36" s="25"/>
    </row>
    <row r="37" spans="1:11" ht="51" x14ac:dyDescent="0.2">
      <c r="A37" s="30" t="s">
        <v>162</v>
      </c>
      <c r="B37" s="15">
        <v>1080</v>
      </c>
      <c r="C37" s="33" t="s">
        <v>160</v>
      </c>
      <c r="D37" s="31" t="s">
        <v>164</v>
      </c>
      <c r="E37" s="22" t="s">
        <v>226</v>
      </c>
      <c r="F37" s="22" t="s">
        <v>258</v>
      </c>
      <c r="G37" s="23">
        <f t="shared" si="4"/>
        <v>3381000</v>
      </c>
      <c r="H37" s="25">
        <v>3335000</v>
      </c>
      <c r="I37" s="25">
        <v>46000</v>
      </c>
      <c r="J37" s="25"/>
    </row>
    <row r="38" spans="1:11" s="48" customFormat="1" ht="51" x14ac:dyDescent="0.2">
      <c r="A38" s="30" t="s">
        <v>166</v>
      </c>
      <c r="B38" s="15">
        <v>1152</v>
      </c>
      <c r="C38" s="35" t="s">
        <v>165</v>
      </c>
      <c r="D38" s="31" t="s">
        <v>168</v>
      </c>
      <c r="E38" s="22" t="s">
        <v>226</v>
      </c>
      <c r="F38" s="22" t="s">
        <v>258</v>
      </c>
      <c r="G38" s="23">
        <f t="shared" ref="G38" si="5">H38+I38</f>
        <v>1107400</v>
      </c>
      <c r="H38" s="25">
        <v>1107400</v>
      </c>
      <c r="I38" s="42"/>
      <c r="J38" s="42"/>
    </row>
    <row r="39" spans="1:11" ht="63.75" x14ac:dyDescent="0.2">
      <c r="A39" s="30" t="s">
        <v>169</v>
      </c>
      <c r="B39" s="15">
        <v>1200</v>
      </c>
      <c r="C39" s="34" t="s">
        <v>165</v>
      </c>
      <c r="D39" s="31" t="s">
        <v>171</v>
      </c>
      <c r="E39" s="22" t="s">
        <v>226</v>
      </c>
      <c r="F39" s="22" t="s">
        <v>258</v>
      </c>
      <c r="G39" s="23">
        <f t="shared" si="4"/>
        <v>252000</v>
      </c>
      <c r="H39" s="25">
        <v>252000</v>
      </c>
      <c r="I39" s="42"/>
      <c r="J39" s="42"/>
    </row>
    <row r="40" spans="1:11" ht="51" x14ac:dyDescent="0.2">
      <c r="A40" s="21" t="s">
        <v>172</v>
      </c>
      <c r="B40" s="15" t="s">
        <v>173</v>
      </c>
      <c r="C40" s="15" t="s">
        <v>174</v>
      </c>
      <c r="D40" s="22" t="s">
        <v>175</v>
      </c>
      <c r="E40" s="22" t="s">
        <v>227</v>
      </c>
      <c r="F40" s="22" t="s">
        <v>258</v>
      </c>
      <c r="G40" s="23">
        <f>H40+I40</f>
        <v>868200</v>
      </c>
      <c r="H40" s="25">
        <v>868200</v>
      </c>
      <c r="I40" s="25"/>
      <c r="J40" s="25"/>
    </row>
    <row r="41" spans="1:11" ht="50.25" customHeight="1" x14ac:dyDescent="0.2">
      <c r="A41" s="30" t="s">
        <v>176</v>
      </c>
      <c r="B41" s="15">
        <v>4060</v>
      </c>
      <c r="C41" s="33" t="s">
        <v>178</v>
      </c>
      <c r="D41" s="31" t="s">
        <v>271</v>
      </c>
      <c r="E41" s="22" t="s">
        <v>227</v>
      </c>
      <c r="F41" s="22" t="s">
        <v>258</v>
      </c>
      <c r="G41" s="23">
        <f t="shared" si="4"/>
        <v>2142000</v>
      </c>
      <c r="H41" s="25">
        <v>2142000</v>
      </c>
      <c r="I41" s="25"/>
      <c r="J41" s="25"/>
    </row>
    <row r="42" spans="1:11" s="41" customFormat="1" ht="25.5" x14ac:dyDescent="0.2">
      <c r="A42" s="37">
        <v>3700000</v>
      </c>
      <c r="B42" s="38" t="s">
        <v>222</v>
      </c>
      <c r="C42" s="39" t="s">
        <v>222</v>
      </c>
      <c r="D42" s="38" t="s">
        <v>181</v>
      </c>
      <c r="E42" s="38" t="s">
        <v>222</v>
      </c>
      <c r="F42" s="38" t="s">
        <v>222</v>
      </c>
      <c r="G42" s="20">
        <f>SUM(G43:G44)</f>
        <v>1993700</v>
      </c>
      <c r="H42" s="40">
        <f>SUM(H43:H44)</f>
        <v>1993700</v>
      </c>
      <c r="I42" s="40">
        <f t="shared" ref="I42:J42" si="6">SUM(I43:I44)</f>
        <v>0</v>
      </c>
      <c r="J42" s="40">
        <f t="shared" si="6"/>
        <v>0</v>
      </c>
    </row>
    <row r="43" spans="1:11" s="41" customFormat="1" ht="51" x14ac:dyDescent="0.2">
      <c r="A43" s="30">
        <v>37110160</v>
      </c>
      <c r="B43" s="33" t="s">
        <v>146</v>
      </c>
      <c r="C43" s="33" t="s">
        <v>107</v>
      </c>
      <c r="D43" s="22" t="s">
        <v>147</v>
      </c>
      <c r="E43" s="22" t="s">
        <v>260</v>
      </c>
      <c r="F43" s="22" t="s">
        <v>258</v>
      </c>
      <c r="G43" s="23">
        <f>H43+I43</f>
        <v>993700</v>
      </c>
      <c r="H43" s="25">
        <v>993700</v>
      </c>
      <c r="I43" s="25"/>
      <c r="J43" s="25"/>
    </row>
    <row r="44" spans="1:11" s="48" customFormat="1" ht="51" x14ac:dyDescent="0.2">
      <c r="A44" s="21">
        <v>3718710</v>
      </c>
      <c r="B44" s="26">
        <v>8710</v>
      </c>
      <c r="C44" s="36" t="s">
        <v>111</v>
      </c>
      <c r="D44" s="27" t="s">
        <v>255</v>
      </c>
      <c r="E44" s="22" t="s">
        <v>260</v>
      </c>
      <c r="F44" s="22" t="s">
        <v>258</v>
      </c>
      <c r="G44" s="23">
        <f>H44+I44</f>
        <v>1000000</v>
      </c>
      <c r="H44" s="28">
        <v>1000000</v>
      </c>
      <c r="I44" s="28"/>
      <c r="J44" s="28"/>
    </row>
    <row r="45" spans="1:11" x14ac:dyDescent="0.2">
      <c r="A45" s="43" t="s">
        <v>75</v>
      </c>
      <c r="B45" s="43" t="s">
        <v>75</v>
      </c>
      <c r="C45" s="43" t="s">
        <v>75</v>
      </c>
      <c r="D45" s="44" t="s">
        <v>184</v>
      </c>
      <c r="E45" s="44" t="s">
        <v>75</v>
      </c>
      <c r="F45" s="44" t="s">
        <v>75</v>
      </c>
      <c r="G45" s="45">
        <f>G14+G32+G42</f>
        <v>83340900</v>
      </c>
      <c r="H45" s="45">
        <f>H14+H32+H42</f>
        <v>78476500</v>
      </c>
      <c r="I45" s="45">
        <f>I14+I32+I42</f>
        <v>4864400</v>
      </c>
      <c r="J45" s="45">
        <f>J14+J32+J42</f>
        <v>3350000</v>
      </c>
    </row>
    <row r="46" spans="1:1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</row>
    <row r="47" spans="1:1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</row>
    <row r="48" spans="1:11" x14ac:dyDescent="0.2">
      <c r="A48" s="11"/>
      <c r="B48" s="46"/>
      <c r="C48" s="11"/>
      <c r="D48" s="11"/>
      <c r="E48" s="11"/>
      <c r="F48" s="11"/>
      <c r="G48" s="11"/>
      <c r="H48" s="11"/>
      <c r="I48" s="46"/>
      <c r="J48" s="11"/>
    </row>
    <row r="49" spans="1:10" x14ac:dyDescent="0.2">
      <c r="A49" s="11"/>
      <c r="B49" s="46" t="s">
        <v>76</v>
      </c>
      <c r="C49" s="11"/>
      <c r="D49" s="11"/>
      <c r="E49" s="11"/>
      <c r="F49" s="46" t="s">
        <v>272</v>
      </c>
      <c r="G49" s="11"/>
      <c r="H49" s="11"/>
      <c r="I49" s="11"/>
      <c r="J49" s="11"/>
    </row>
    <row r="50" spans="1:10" x14ac:dyDescent="0.2">
      <c r="A50" s="212"/>
      <c r="B50" s="212"/>
      <c r="C50" s="212"/>
      <c r="D50" s="212"/>
      <c r="E50" s="212"/>
      <c r="F50" s="212"/>
      <c r="G50" s="212"/>
      <c r="H50" s="212"/>
      <c r="I50" s="212"/>
      <c r="J50" s="212"/>
    </row>
  </sheetData>
  <mergeCells count="17">
    <mergeCell ref="D2:F2"/>
    <mergeCell ref="D3:F3"/>
    <mergeCell ref="D4:F4"/>
    <mergeCell ref="G4:J4"/>
    <mergeCell ref="D5:F5"/>
    <mergeCell ref="G5:J5"/>
    <mergeCell ref="A50:J50"/>
    <mergeCell ref="A7:J7"/>
    <mergeCell ref="A11:A12"/>
    <mergeCell ref="B11:B12"/>
    <mergeCell ref="C11:C12"/>
    <mergeCell ref="D11:D12"/>
    <mergeCell ref="E11:E12"/>
    <mergeCell ref="F11:F12"/>
    <mergeCell ref="G11:G12"/>
    <mergeCell ref="H11:H12"/>
    <mergeCell ref="I11:J11"/>
  </mergeCells>
  <pageMargins left="0.196850393700787" right="0.196850393700787" top="0.39370078740157499" bottom="0.196850393700787" header="0" footer="0"/>
  <pageSetup paperSize="9" scale="90" fitToHeight="50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workbookViewId="0">
      <selection activeCell="E25" sqref="E25"/>
    </sheetView>
  </sheetViews>
  <sheetFormatPr defaultColWidth="8.85546875" defaultRowHeight="12.75" x14ac:dyDescent="0.2"/>
  <cols>
    <col min="1" max="3" width="12.140625" style="6" customWidth="1"/>
    <col min="4" max="5" width="30.7109375" style="6" customWidth="1"/>
    <col min="6" max="8" width="13.7109375" style="6" customWidth="1"/>
    <col min="9" max="9" width="15.5703125" style="6" customWidth="1"/>
    <col min="10" max="16" width="13.7109375" style="6" customWidth="1"/>
    <col min="17" max="16384" width="8.85546875" style="6"/>
  </cols>
  <sheetData>
    <row r="1" spans="1:16" ht="13.9" customHeight="1" x14ac:dyDescent="0.2">
      <c r="A1" s="11"/>
      <c r="B1" s="11"/>
      <c r="C1" s="11"/>
      <c r="D1" s="11"/>
      <c r="E1" s="11"/>
      <c r="F1" s="11"/>
      <c r="G1" s="11" t="s">
        <v>229</v>
      </c>
      <c r="H1" s="11"/>
      <c r="I1" s="11"/>
      <c r="J1" s="11"/>
    </row>
    <row r="2" spans="1:16" s="126" customFormat="1" ht="12" customHeight="1" x14ac:dyDescent="0.2">
      <c r="D2" s="222"/>
      <c r="E2" s="173"/>
      <c r="F2" s="173"/>
      <c r="G2" s="228" t="s">
        <v>339</v>
      </c>
    </row>
    <row r="3" spans="1:16" s="126" customFormat="1" x14ac:dyDescent="0.2">
      <c r="D3" s="173"/>
      <c r="E3" s="173"/>
      <c r="F3" s="173"/>
      <c r="G3" s="228" t="s">
        <v>243</v>
      </c>
    </row>
    <row r="4" spans="1:16" s="48" customFormat="1" x14ac:dyDescent="0.2">
      <c r="A4" s="11"/>
      <c r="B4" s="11"/>
      <c r="C4" s="11"/>
      <c r="D4" s="190"/>
      <c r="E4" s="190"/>
      <c r="F4" s="190"/>
      <c r="G4" s="190" t="s">
        <v>340</v>
      </c>
      <c r="H4" s="190"/>
      <c r="I4" s="190"/>
      <c r="J4" s="190"/>
      <c r="K4" s="221"/>
    </row>
    <row r="5" spans="1:16" s="48" customFormat="1" x14ac:dyDescent="0.2">
      <c r="A5" s="11"/>
      <c r="B5" s="11"/>
      <c r="C5" s="11"/>
      <c r="D5" s="190"/>
      <c r="E5" s="190"/>
      <c r="F5" s="190"/>
      <c r="G5" s="190" t="s">
        <v>341</v>
      </c>
      <c r="H5" s="190"/>
      <c r="I5" s="190"/>
      <c r="J5" s="190"/>
      <c r="K5" s="221"/>
    </row>
    <row r="6" spans="1:16" x14ac:dyDescent="0.2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6" x14ac:dyDescent="0.2">
      <c r="A7" s="191" t="s">
        <v>230</v>
      </c>
      <c r="B7" s="191"/>
      <c r="C7" s="191"/>
      <c r="D7" s="191"/>
      <c r="E7" s="191"/>
      <c r="F7" s="191"/>
      <c r="G7" s="191"/>
      <c r="H7" s="191"/>
      <c r="I7" s="191"/>
      <c r="J7" s="191"/>
      <c r="K7" s="5"/>
      <c r="L7" s="5"/>
      <c r="M7" s="5"/>
      <c r="N7" s="5"/>
      <c r="O7" s="5"/>
      <c r="P7" s="5"/>
    </row>
    <row r="8" spans="1:16" x14ac:dyDescent="0.2">
      <c r="A8" s="191" t="s">
        <v>342</v>
      </c>
      <c r="B8" s="191"/>
      <c r="C8" s="191"/>
      <c r="D8" s="191"/>
      <c r="E8" s="191"/>
      <c r="F8" s="191"/>
      <c r="G8" s="191"/>
      <c r="H8" s="191"/>
      <c r="I8" s="191"/>
      <c r="J8" s="191"/>
      <c r="K8" s="5"/>
      <c r="L8" s="5"/>
      <c r="M8" s="5"/>
      <c r="N8" s="5"/>
      <c r="O8" s="5"/>
      <c r="P8" s="5"/>
    </row>
    <row r="9" spans="1:16" x14ac:dyDescent="0.2">
      <c r="A9" s="53" t="s">
        <v>77</v>
      </c>
      <c r="B9" s="47"/>
      <c r="C9" s="47"/>
      <c r="D9" s="47"/>
      <c r="E9" s="47"/>
      <c r="F9" s="47"/>
      <c r="G9" s="47"/>
      <c r="H9" s="47"/>
      <c r="I9" s="47"/>
      <c r="J9" s="47"/>
      <c r="K9" s="7"/>
      <c r="L9" s="7"/>
      <c r="M9" s="7"/>
      <c r="N9" s="7"/>
      <c r="O9" s="7"/>
      <c r="P9" s="7"/>
    </row>
    <row r="10" spans="1:16" ht="13.9" customHeight="1" x14ac:dyDescent="0.2">
      <c r="A10" s="54" t="s">
        <v>78</v>
      </c>
      <c r="B10" s="11"/>
      <c r="C10" s="11"/>
      <c r="D10" s="11"/>
      <c r="E10" s="11"/>
      <c r="F10" s="11"/>
      <c r="G10" s="11"/>
      <c r="H10" s="11"/>
      <c r="I10" s="11"/>
      <c r="J10" s="14" t="s">
        <v>91</v>
      </c>
    </row>
    <row r="11" spans="1:16" x14ac:dyDescent="0.2">
      <c r="A11" s="54"/>
      <c r="B11" s="11"/>
      <c r="C11" s="11"/>
      <c r="D11" s="11"/>
      <c r="E11" s="11"/>
      <c r="F11" s="11"/>
      <c r="G11" s="11"/>
      <c r="H11" s="11"/>
      <c r="I11" s="11"/>
      <c r="J11" s="11"/>
      <c r="P11" s="8"/>
    </row>
    <row r="12" spans="1:16" ht="122.45" customHeight="1" x14ac:dyDescent="0.2">
      <c r="A12" s="15" t="s">
        <v>92</v>
      </c>
      <c r="B12" s="15" t="s">
        <v>93</v>
      </c>
      <c r="C12" s="15" t="s">
        <v>94</v>
      </c>
      <c r="D12" s="15" t="s">
        <v>187</v>
      </c>
      <c r="E12" s="15" t="s">
        <v>231</v>
      </c>
      <c r="F12" s="15" t="s">
        <v>197</v>
      </c>
      <c r="G12" s="15" t="s">
        <v>198</v>
      </c>
      <c r="H12" s="15" t="s">
        <v>199</v>
      </c>
      <c r="I12" s="15" t="s">
        <v>232</v>
      </c>
      <c r="J12" s="15" t="s">
        <v>200</v>
      </c>
      <c r="P12" s="8"/>
    </row>
    <row r="13" spans="1:16" x14ac:dyDescent="0.2">
      <c r="A13" s="15">
        <v>1</v>
      </c>
      <c r="B13" s="15">
        <v>2</v>
      </c>
      <c r="C13" s="15">
        <v>3</v>
      </c>
      <c r="D13" s="15">
        <v>4</v>
      </c>
      <c r="E13" s="15">
        <v>5</v>
      </c>
      <c r="F13" s="15">
        <v>6</v>
      </c>
      <c r="G13" s="15">
        <v>7</v>
      </c>
      <c r="H13" s="15">
        <v>8</v>
      </c>
      <c r="I13" s="15">
        <v>9</v>
      </c>
      <c r="J13" s="15">
        <v>10</v>
      </c>
      <c r="P13" s="8"/>
    </row>
    <row r="14" spans="1:16" x14ac:dyDescent="0.2">
      <c r="A14" s="55" t="s">
        <v>102</v>
      </c>
      <c r="B14" s="56"/>
      <c r="C14" s="109"/>
      <c r="D14" s="57" t="s">
        <v>103</v>
      </c>
      <c r="E14" s="56"/>
      <c r="F14" s="56"/>
      <c r="G14" s="56"/>
      <c r="H14" s="56"/>
      <c r="I14" s="109">
        <v>18400</v>
      </c>
      <c r="J14" s="56"/>
      <c r="P14" s="8"/>
    </row>
    <row r="15" spans="1:16" x14ac:dyDescent="0.2">
      <c r="A15" s="55" t="s">
        <v>104</v>
      </c>
      <c r="B15" s="56"/>
      <c r="C15" s="109"/>
      <c r="D15" s="57" t="s">
        <v>103</v>
      </c>
      <c r="E15" s="56"/>
      <c r="F15" s="56"/>
      <c r="G15" s="56"/>
      <c r="H15" s="56"/>
      <c r="I15" s="109">
        <v>18400</v>
      </c>
      <c r="J15" s="56"/>
      <c r="P15" s="8"/>
    </row>
    <row r="16" spans="1:16" ht="25.5" x14ac:dyDescent="0.2">
      <c r="A16" s="33" t="s">
        <v>137</v>
      </c>
      <c r="B16" s="33" t="s">
        <v>138</v>
      </c>
      <c r="C16" s="34" t="s">
        <v>139</v>
      </c>
      <c r="D16" s="31" t="s">
        <v>140</v>
      </c>
      <c r="E16" s="15"/>
      <c r="F16" s="15"/>
      <c r="G16" s="15"/>
      <c r="H16" s="15"/>
      <c r="I16" s="110">
        <v>18400</v>
      </c>
      <c r="J16" s="15"/>
      <c r="P16" s="8"/>
    </row>
    <row r="17" spans="1:16" x14ac:dyDescent="0.2">
      <c r="A17" s="33"/>
      <c r="B17" s="15"/>
      <c r="C17" s="110"/>
      <c r="D17" s="111" t="s">
        <v>233</v>
      </c>
      <c r="E17" s="15"/>
      <c r="F17" s="15"/>
      <c r="G17" s="15"/>
      <c r="H17" s="15"/>
      <c r="I17" s="110"/>
      <c r="J17" s="15"/>
      <c r="P17" s="8"/>
    </row>
    <row r="18" spans="1:16" ht="25.5" x14ac:dyDescent="0.2">
      <c r="A18" s="112"/>
      <c r="B18" s="113"/>
      <c r="C18" s="114"/>
      <c r="D18" s="115"/>
      <c r="E18" s="113" t="s">
        <v>234</v>
      </c>
      <c r="F18" s="113"/>
      <c r="G18" s="113"/>
      <c r="H18" s="113"/>
      <c r="I18" s="114">
        <v>18400</v>
      </c>
      <c r="J18" s="113"/>
      <c r="P18" s="8"/>
    </row>
    <row r="19" spans="1:16" x14ac:dyDescent="0.2">
      <c r="A19" s="56" t="s">
        <v>195</v>
      </c>
      <c r="B19" s="56" t="s">
        <v>195</v>
      </c>
      <c r="C19" s="56" t="s">
        <v>195</v>
      </c>
      <c r="D19" s="56" t="s">
        <v>184</v>
      </c>
      <c r="E19" s="56" t="s">
        <v>195</v>
      </c>
      <c r="F19" s="56" t="s">
        <v>195</v>
      </c>
      <c r="G19" s="56" t="s">
        <v>195</v>
      </c>
      <c r="H19" s="56" t="s">
        <v>194</v>
      </c>
      <c r="I19" s="109">
        <f>SUM(I18)</f>
        <v>18400</v>
      </c>
      <c r="J19" s="56" t="s">
        <v>195</v>
      </c>
      <c r="P19" s="8"/>
    </row>
    <row r="20" spans="1:16" x14ac:dyDescent="0.2">
      <c r="A20" s="54"/>
      <c r="B20" s="11"/>
      <c r="C20" s="11"/>
      <c r="D20" s="11"/>
      <c r="E20" s="11"/>
      <c r="F20" s="11"/>
      <c r="G20" s="11"/>
      <c r="H20" s="11"/>
      <c r="I20" s="11"/>
      <c r="J20" s="11"/>
    </row>
    <row r="21" spans="1:16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6" x14ac:dyDescent="0.2">
      <c r="A22" s="11"/>
      <c r="B22" s="46" t="s">
        <v>76</v>
      </c>
      <c r="C22" s="11"/>
      <c r="D22" s="11"/>
      <c r="E22" s="11"/>
      <c r="F22" s="11"/>
      <c r="G22" s="11"/>
      <c r="H22" s="11"/>
      <c r="I22" s="46" t="s">
        <v>272</v>
      </c>
      <c r="J22" s="11"/>
    </row>
    <row r="23" spans="1:16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6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6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spans="1:16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</row>
    <row r="27" spans="1:16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spans="1:16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</row>
    <row r="29" spans="1:16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</row>
    <row r="30" spans="1:16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</row>
    <row r="31" spans="1:16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</row>
    <row r="32" spans="1:16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</row>
  </sheetData>
  <mergeCells count="8">
    <mergeCell ref="A7:J7"/>
    <mergeCell ref="A8:J8"/>
    <mergeCell ref="D2:F2"/>
    <mergeCell ref="D3:F3"/>
    <mergeCell ref="D4:F4"/>
    <mergeCell ref="G4:J4"/>
    <mergeCell ref="D5:F5"/>
    <mergeCell ref="G5:J5"/>
  </mergeCells>
  <pageMargins left="0.196850393700787" right="0.196850393700787" top="0.39370078740157499" bottom="0.196850393700787" header="0" footer="0"/>
  <pageSetup paperSize="9" scale="95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Дод.1</vt:lpstr>
      <vt:lpstr>Дод.2</vt:lpstr>
      <vt:lpstr>Дод.3</vt:lpstr>
      <vt:lpstr>дод4</vt:lpstr>
      <vt:lpstr>дод5</vt:lpstr>
      <vt:lpstr>дод6</vt:lpstr>
      <vt:lpstr>дод7</vt:lpstr>
      <vt:lpstr>дод8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2021-12-23T14:12:11Z</cp:lastPrinted>
  <dcterms:created xsi:type="dcterms:W3CDTF">2020-12-23T06:51:23Z</dcterms:created>
  <dcterms:modified xsi:type="dcterms:W3CDTF">2022-02-02T14:55:18Z</dcterms:modified>
</cp:coreProperties>
</file>