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6295" windowHeight="6000" activeTab="7"/>
  </bookViews>
  <sheets>
    <sheet name="Дод.1" sheetId="16" r:id="rId1"/>
    <sheet name="Дод.2" sheetId="21" r:id="rId2"/>
    <sheet name="Дод.3" sheetId="20" r:id="rId3"/>
    <sheet name="Дод.4" sheetId="22" r:id="rId4"/>
    <sheet name="Дод.5" sheetId="17" r:id="rId5"/>
    <sheet name="Дод.6" sheetId="23" r:id="rId6"/>
    <sheet name="Дод.7" sheetId="19" r:id="rId7"/>
    <sheet name="Дод.8" sheetId="24" r:id="rId8"/>
  </sheets>
  <definedNames>
    <definedName name="_xlnm.Print_Area" localSheetId="0">Дод.1!$A$1:$F$96</definedName>
    <definedName name="_xlnm.Print_Area" localSheetId="2">Дод.3!$A$1:$P$70</definedName>
    <definedName name="_xlnm.Print_Area" localSheetId="4">Дод.5!$A$1:$D$44</definedName>
    <definedName name="_xlnm.Print_Area" localSheetId="6">Дод.7!$A$1:$J$64</definedName>
  </definedNames>
  <calcPr calcId="145621"/>
</workbook>
</file>

<file path=xl/calcChain.xml><?xml version="1.0" encoding="utf-8"?>
<calcChain xmlns="http://schemas.openxmlformats.org/spreadsheetml/2006/main">
  <c r="H48" i="19" l="1"/>
  <c r="D16" i="16" l="1"/>
  <c r="C21" i="16" l="1"/>
  <c r="G52" i="20" l="1"/>
  <c r="F16" i="20"/>
  <c r="F62" i="20"/>
  <c r="F52" i="20"/>
  <c r="E19" i="20" l="1"/>
  <c r="H24" i="20" l="1"/>
  <c r="G24" i="20"/>
  <c r="G52" i="19" l="1"/>
  <c r="H44" i="19"/>
  <c r="G44" i="19" s="1"/>
  <c r="G46" i="19"/>
  <c r="G45" i="19"/>
  <c r="G54" i="19"/>
  <c r="G53" i="19"/>
  <c r="G27" i="19"/>
  <c r="H12" i="19"/>
  <c r="E58" i="20" l="1"/>
  <c r="E35" i="20"/>
  <c r="E34" i="20"/>
  <c r="E30" i="20"/>
  <c r="E29" i="20"/>
  <c r="E27" i="20"/>
  <c r="E26" i="20"/>
  <c r="E15" i="16" l="1"/>
  <c r="E53" i="16" l="1"/>
  <c r="E52" i="16" s="1"/>
  <c r="E14" i="16" s="1"/>
  <c r="E75" i="16"/>
  <c r="E74" i="16" s="1"/>
  <c r="E24" i="20"/>
  <c r="C88" i="16"/>
  <c r="D87" i="16"/>
  <c r="C87" i="16" s="1"/>
  <c r="C84" i="16"/>
  <c r="D83" i="16"/>
  <c r="C77" i="16"/>
  <c r="C76" i="16"/>
  <c r="C75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3" i="16"/>
  <c r="C51" i="16"/>
  <c r="C50" i="16"/>
  <c r="C49" i="16"/>
  <c r="D48" i="16"/>
  <c r="C48" i="16" s="1"/>
  <c r="C47" i="16"/>
  <c r="C46" i="16"/>
  <c r="C45" i="16"/>
  <c r="C44" i="16"/>
  <c r="C43" i="16"/>
  <c r="C42" i="16"/>
  <c r="C41" i="16"/>
  <c r="C40" i="16"/>
  <c r="D39" i="16"/>
  <c r="C39" i="16" s="1"/>
  <c r="C37" i="16"/>
  <c r="C36" i="16"/>
  <c r="D35" i="16"/>
  <c r="C35" i="16" s="1"/>
  <c r="C34" i="16"/>
  <c r="D33" i="16"/>
  <c r="C33" i="16" s="1"/>
  <c r="C32" i="16"/>
  <c r="D31" i="16"/>
  <c r="C31" i="16" s="1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D80" i="16" l="1"/>
  <c r="D79" i="16" s="1"/>
  <c r="C79" i="16" s="1"/>
  <c r="D30" i="16"/>
  <c r="D71" i="16"/>
  <c r="C71" i="16" s="1"/>
  <c r="D15" i="16"/>
  <c r="C15" i="16" s="1"/>
  <c r="C74" i="16"/>
  <c r="E57" i="16"/>
  <c r="E78" i="16" s="1"/>
  <c r="C52" i="16"/>
  <c r="D58" i="16"/>
  <c r="C58" i="16" s="1"/>
  <c r="D38" i="16"/>
  <c r="C38" i="16" s="1"/>
  <c r="C83" i="16"/>
  <c r="D61" i="16"/>
  <c r="C61" i="16" s="1"/>
  <c r="D24" i="16"/>
  <c r="C24" i="16" s="1"/>
  <c r="C80" i="16" l="1"/>
  <c r="E90" i="16"/>
  <c r="C30" i="16"/>
  <c r="D14" i="16"/>
  <c r="D57" i="16"/>
  <c r="C57" i="16" s="1"/>
  <c r="D78" i="16" l="1"/>
  <c r="D90" i="16" s="1"/>
  <c r="C14" i="16"/>
  <c r="C90" i="16" l="1"/>
  <c r="C78" i="16"/>
  <c r="J17" i="20" l="1"/>
  <c r="G60" i="19" l="1"/>
  <c r="H48" i="20" l="1"/>
  <c r="H47" i="20" s="1"/>
  <c r="G48" i="20"/>
  <c r="G47" i="20" s="1"/>
  <c r="F48" i="20"/>
  <c r="F47" i="20" s="1"/>
  <c r="E50" i="20"/>
  <c r="P50" i="20" s="1"/>
  <c r="E49" i="20"/>
  <c r="P49" i="20" s="1"/>
  <c r="E21" i="20"/>
  <c r="H16" i="20"/>
  <c r="G16" i="20"/>
  <c r="E18" i="20"/>
  <c r="E17" i="20"/>
  <c r="E16" i="20" s="1"/>
  <c r="E48" i="20" l="1"/>
  <c r="E63" i="20"/>
  <c r="E62" i="20" s="1"/>
  <c r="E47" i="20" l="1"/>
  <c r="P47" i="20" s="1"/>
  <c r="P48" i="20"/>
  <c r="E43" i="20"/>
  <c r="E38" i="20"/>
  <c r="E39" i="20"/>
  <c r="E56" i="20" l="1"/>
  <c r="I57" i="19" l="1"/>
  <c r="H57" i="19"/>
  <c r="J56" i="19" l="1"/>
  <c r="M51" i="20"/>
  <c r="N51" i="20"/>
  <c r="O52" i="20" l="1"/>
  <c r="O51" i="20" s="1"/>
  <c r="F51" i="20"/>
  <c r="L52" i="20"/>
  <c r="L51" i="20" s="1"/>
  <c r="H52" i="20"/>
  <c r="H51" i="20" s="1"/>
  <c r="G51" i="20"/>
  <c r="F37" i="20"/>
  <c r="F36" i="20" l="1"/>
  <c r="J48" i="19" l="1"/>
  <c r="J47" i="19" s="1"/>
  <c r="I48" i="19"/>
  <c r="I47" i="19" s="1"/>
  <c r="G28" i="19"/>
  <c r="D33" i="17" l="1"/>
  <c r="F24" i="20" l="1"/>
  <c r="H56" i="19" l="1"/>
  <c r="H47" i="19"/>
  <c r="G30" i="19"/>
  <c r="P28" i="20" l="1"/>
  <c r="J27" i="20" l="1"/>
  <c r="O24" i="20"/>
  <c r="K24" i="20" l="1"/>
  <c r="J24" i="20"/>
  <c r="N16" i="20"/>
  <c r="M16" i="20"/>
  <c r="L16" i="20"/>
  <c r="K16" i="20"/>
  <c r="J16" i="20"/>
  <c r="I16" i="20"/>
  <c r="I17" i="24" l="1"/>
  <c r="C30" i="21" l="1"/>
  <c r="C29" i="21"/>
  <c r="C28" i="21"/>
  <c r="C27" i="21"/>
  <c r="C26" i="21"/>
  <c r="C25" i="21"/>
  <c r="C23" i="21"/>
  <c r="C22" i="21"/>
  <c r="C21" i="21"/>
  <c r="C20" i="21"/>
  <c r="C19" i="21"/>
  <c r="C16" i="21"/>
  <c r="C15" i="21"/>
  <c r="C14" i="21"/>
  <c r="C13" i="21"/>
  <c r="L62" i="20" l="1"/>
  <c r="M62" i="20"/>
  <c r="N62" i="20"/>
  <c r="O62" i="20"/>
  <c r="K62" i="20"/>
  <c r="J62" i="20"/>
  <c r="G62" i="20"/>
  <c r="H62" i="20"/>
  <c r="I62" i="20"/>
  <c r="D16" i="17" l="1"/>
  <c r="P66" i="20" l="1"/>
  <c r="P64" i="20"/>
  <c r="I61" i="20"/>
  <c r="H61" i="20"/>
  <c r="F61" i="20"/>
  <c r="O61" i="20"/>
  <c r="K61" i="20"/>
  <c r="J61" i="20"/>
  <c r="G61" i="20"/>
  <c r="J60" i="20"/>
  <c r="E60" i="20"/>
  <c r="E57" i="20"/>
  <c r="J55" i="20"/>
  <c r="E55" i="20"/>
  <c r="J54" i="20"/>
  <c r="E54" i="20"/>
  <c r="J53" i="20"/>
  <c r="E53" i="20"/>
  <c r="K52" i="20"/>
  <c r="K51" i="20" s="1"/>
  <c r="E46" i="20"/>
  <c r="P46" i="20" s="1"/>
  <c r="E45" i="20"/>
  <c r="E44" i="20"/>
  <c r="P44" i="20" s="1"/>
  <c r="J43" i="20"/>
  <c r="J37" i="20" s="1"/>
  <c r="J36" i="20" s="1"/>
  <c r="E42" i="20"/>
  <c r="P42" i="20" s="1"/>
  <c r="E41" i="20"/>
  <c r="P41" i="20" s="1"/>
  <c r="E40" i="20"/>
  <c r="P40" i="20" s="1"/>
  <c r="P39" i="20"/>
  <c r="L37" i="20"/>
  <c r="L36" i="20" s="1"/>
  <c r="K37" i="20"/>
  <c r="K36" i="20" s="1"/>
  <c r="H37" i="20"/>
  <c r="H36" i="20" s="1"/>
  <c r="G37" i="20"/>
  <c r="P35" i="20"/>
  <c r="P34" i="20"/>
  <c r="P33" i="20"/>
  <c r="P32" i="20"/>
  <c r="P31" i="20"/>
  <c r="P30" i="20"/>
  <c r="P29" i="20"/>
  <c r="P27" i="20"/>
  <c r="P26" i="20"/>
  <c r="P25" i="20"/>
  <c r="L24" i="20"/>
  <c r="L23" i="20" s="1"/>
  <c r="K23" i="20"/>
  <c r="J23" i="20"/>
  <c r="H23" i="20"/>
  <c r="G23" i="20"/>
  <c r="F23" i="20"/>
  <c r="O23" i="20"/>
  <c r="P22" i="20"/>
  <c r="P21" i="20"/>
  <c r="P20" i="20"/>
  <c r="P19" i="20"/>
  <c r="P18" i="20"/>
  <c r="L15" i="20"/>
  <c r="J15" i="20"/>
  <c r="H15" i="20"/>
  <c r="G15" i="20"/>
  <c r="E52" i="20" l="1"/>
  <c r="G67" i="20"/>
  <c r="E51" i="20"/>
  <c r="H67" i="20"/>
  <c r="F67" i="20"/>
  <c r="G36" i="20"/>
  <c r="J52" i="20"/>
  <c r="P16" i="20"/>
  <c r="P38" i="20"/>
  <c r="E37" i="20"/>
  <c r="P24" i="20"/>
  <c r="P60" i="20"/>
  <c r="P58" i="20"/>
  <c r="P17" i="20"/>
  <c r="P55" i="20"/>
  <c r="P57" i="20"/>
  <c r="P63" i="20"/>
  <c r="P62" i="20"/>
  <c r="P53" i="20"/>
  <c r="P65" i="20"/>
  <c r="P43" i="20"/>
  <c r="P54" i="20"/>
  <c r="L67" i="20"/>
  <c r="O67" i="20"/>
  <c r="E23" i="20"/>
  <c r="K67" i="20"/>
  <c r="F15" i="20"/>
  <c r="E61" i="20"/>
  <c r="P61" i="20" l="1"/>
  <c r="J67" i="20"/>
  <c r="J51" i="20"/>
  <c r="P51" i="20" s="1"/>
  <c r="P37" i="20"/>
  <c r="P36" i="20" s="1"/>
  <c r="E36" i="20"/>
  <c r="P23" i="20"/>
  <c r="P52" i="20"/>
  <c r="E15" i="20"/>
  <c r="P15" i="20" s="1"/>
  <c r="E67" i="20" l="1"/>
  <c r="P67" i="20" s="1"/>
  <c r="G58" i="19"/>
  <c r="G57" i="19" s="1"/>
  <c r="I56" i="19"/>
  <c r="G55" i="19"/>
  <c r="G51" i="19"/>
  <c r="G50" i="19"/>
  <c r="G49" i="19"/>
  <c r="G43" i="19"/>
  <c r="G42" i="19"/>
  <c r="G41" i="19"/>
  <c r="G40" i="19"/>
  <c r="G39" i="19"/>
  <c r="G38" i="19"/>
  <c r="G37" i="19"/>
  <c r="G36" i="19"/>
  <c r="G35" i="19"/>
  <c r="G34" i="19"/>
  <c r="G33" i="19"/>
  <c r="I32" i="19"/>
  <c r="I31" i="19" s="1"/>
  <c r="H32" i="19"/>
  <c r="H31" i="19" s="1"/>
  <c r="G29" i="19"/>
  <c r="G26" i="19"/>
  <c r="G25" i="19"/>
  <c r="G24" i="19"/>
  <c r="G23" i="19"/>
  <c r="G22" i="19"/>
  <c r="G21" i="19"/>
  <c r="J20" i="19"/>
  <c r="J19" i="19" s="1"/>
  <c r="I20" i="19"/>
  <c r="I19" i="19" s="1"/>
  <c r="H20" i="19"/>
  <c r="H19" i="19" s="1"/>
  <c r="G18" i="19"/>
  <c r="G17" i="19"/>
  <c r="G16" i="19"/>
  <c r="G15" i="19"/>
  <c r="J13" i="19"/>
  <c r="I13" i="19"/>
  <c r="I12" i="19" s="1"/>
  <c r="G12" i="19" s="1"/>
  <c r="H13" i="19"/>
  <c r="H61" i="19" l="1"/>
  <c r="J61" i="19"/>
  <c r="G56" i="19"/>
  <c r="G48" i="19"/>
  <c r="G47" i="19" s="1"/>
  <c r="G13" i="19"/>
  <c r="I61" i="19"/>
  <c r="G32" i="19"/>
  <c r="G31" i="19" s="1"/>
  <c r="G20" i="19"/>
  <c r="G19" i="19" s="1"/>
  <c r="G61" i="19" l="1"/>
  <c r="D37" i="17"/>
  <c r="D18" i="17" l="1"/>
  <c r="D25" i="17" l="1"/>
  <c r="D26" i="17" s="1"/>
</calcChain>
</file>

<file path=xl/sharedStrings.xml><?xml version="1.0" encoding="utf-8"?>
<sst xmlns="http://schemas.openxmlformats.org/spreadsheetml/2006/main" count="745" uniqueCount="351">
  <si>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</si>
  <si>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</si>
  <si>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</si>
  <si>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</si>
  <si>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</si>
  <si>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</si>
  <si>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</si>
  <si>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</si>
  <si>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</si>
  <si>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</si>
  <si>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</si>
  <si>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</si>
  <si>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</si>
  <si>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</si>
  <si>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</si>
  <si>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</si>
  <si>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</si>
  <si>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</si>
  <si>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</si>
  <si>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</si>
  <si>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</si>
  <si>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</si>
  <si>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</si>
  <si>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</si>
  <si>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</si>
  <si>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</si>
  <si>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</si>
  <si>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</si>
  <si>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</si>
  <si>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</si>
  <si>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</si>
  <si>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</si>
  <si>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</si>
  <si>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</si>
  <si>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</si>
  <si>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</si>
  <si>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</si>
  <si>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</si>
  <si>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</si>
  <si>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</si>
  <si>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</si>
  <si>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</si>
  <si>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</si>
  <si>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</si>
  <si>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</si>
  <si>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</si>
  <si>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</si>
  <si>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</si>
  <si>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</si>
  <si>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</si>
  <si>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</si>
  <si>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</si>
  <si>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03719770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</si>
  <si>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</si>
  <si>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</si>
  <si>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</si>
  <si>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</si>
  <si>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</si>
  <si>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</si>
  <si>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</si>
  <si>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</si>
  <si>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</si>
  <si>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</si>
  <si>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</si>
  <si>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</si>
  <si>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</si>
  <si>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</si>
  <si>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</si>
  <si>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</si>
  <si>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</si>
  <si>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</si>
  <si>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</si>
  <si>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</si>
  <si>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</si>
  <si>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</si>
  <si>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</si>
  <si>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</si>
  <si>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</si>
  <si>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</si>
  <si>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</si>
  <si>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</si>
  <si>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</si>
  <si>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</si>
  <si>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</si>
  <si>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</si>
  <si>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</si>
  <si>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</si>
  <si>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</si>
  <si>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</si>
  <si>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</si>
  <si>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</si>
  <si>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</si>
  <si>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</si>
  <si>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</si>
  <si>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</si>
  <si>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</si>
  <si>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</si>
  <si>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"програма цивільного захисту населення і території Смолінської селищної територіальної громади на 2021 - 2025 роки"( створення матеріального резерву громади)</t>
  </si>
  <si>
    <t>0118240</t>
  </si>
  <si>
    <t>0380</t>
  </si>
  <si>
    <t>Заходи та робота з територіальної оборони</t>
  </si>
  <si>
    <t>« 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</si>
  <si>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</si>
  <si>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</si>
  <si>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</si>
  <si>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</si>
  <si>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</si>
  <si>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</si>
  <si>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</si>
  <si>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</si>
  <si>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</si>
  <si>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</si>
  <si>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</si>
  <si>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</si>
  <si>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</si>
  <si>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</si>
  <si>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</si>
  <si>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</si>
  <si>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</si>
  <si>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</si>
  <si>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</si>
  <si>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</si>
  <si>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</si>
  <si>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</si>
  <si>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</si>
  <si>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</si>
  <si>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</si>
  <si>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</si>
  <si>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</si>
  <si>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</si>
  <si>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</si>
  <si>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</si>
  <si>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</si>
  <si>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</si>
  <si>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</si>
  <si>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</si>
  <si>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</si>
  <si>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</si>
  <si>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</si>
  <si>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</si>
  <si>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</si>
  <si>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</si>
  <si>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</si>
  <si>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</si>
  <si>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</si>
  <si>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</si>
  <si>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</si>
  <si>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</si>
  <si>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</si>
  <si>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</si>
  <si>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</si>
  <si>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</si>
  <si>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</si>
  <si>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</si>
  <si>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</si>
  <si>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</si>
  <si>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</si>
  <si>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</si>
  <si>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</si>
  <si>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</si>
  <si>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</si>
  <si>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</si>
  <si>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</si>
  <si>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</si>
  <si>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</si>
  <si>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</si>
  <si>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</si>
  <si>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</si>
  <si>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</si>
  <si>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</si>
  <si>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</si>
  <si>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</si>
  <si>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</si>
  <si>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</si>
  <si>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</si>
  <si>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</si>
  <si>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</si>
  <si>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</si>
  <si>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</si>
  <si>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</si>
  <si>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</si>
  <si>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</si>
  <si>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</si>
  <si>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</si>
  <si>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</si>
  <si>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</si>
  <si>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</si>
  <si>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</si>
  <si>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</si>
  <si>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</si>
  <si>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</si>
  <si>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</si>
  <si>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</si>
  <si>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</si>
  <si>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</si>
  <si>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</si>
  <si>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</si>
  <si>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</si>
  <si>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</si>
  <si>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</si>
  <si>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</si>
  <si>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</si>
  <si>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</si>
  <si>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</si>
  <si>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</si>
  <si>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</si>
  <si>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</si>
  <si>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</si>
  <si>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</si>
  <si>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</si>
  <si>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</si>
  <si>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</si>
  <si>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</si>
  <si>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ДОХОДИ_x000D_
місцевого бюджету на 2023 рік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</si>
  <si>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</si>
  <si>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</si>
  <si>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</si>
  <si>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</si>
  <si>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</si>
  <si>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</si>
  <si>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</si>
  <si>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</si>
  <si>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</si>
  <si>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</si>
  <si>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</si>
  <si>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</si>
  <si>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</si>
  <si>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</si>
  <si>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</si>
  <si>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</si>
  <si>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</si>
  <si>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</si>
  <si>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</si>
  <si>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</si>
  <si>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</si>
  <si>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</si>
  <si>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разом</t>
  </si>
  <si>
    <t xml:space="preserve"> </t>
  </si>
  <si>
    <t>х</t>
  </si>
  <si>
    <t>Додаток 6</t>
  </si>
  <si>
    <t>ОБСЯГИ</t>
  </si>
  <si>
    <t xml:space="preserve">капітальних акладень бюджету у розрізі інвестиційних проектів 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</si>
  <si>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</si>
  <si>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</si>
  <si>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</si>
  <si>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</si>
  <si>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Капітальний ремонт будівлі  головного корпусу  Смолінського  НВО "Загальноосвітня школа І - ІІІ  ступенів – гімназія – позашкільний навчальний заклад» Смолінської селищної ради  Маловисківського району Кіровоградської області ( із застосуванням  енергоефективних рішень) по вул. Казакова, 42,смт.Смоліне Маловисківського району Кіровоградської області"</t>
  </si>
  <si>
    <t>Додаток 8</t>
  </si>
  <si>
    <t>ПЕРЕЛІК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</si>
  <si>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</si>
  <si>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</si>
  <si>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</si>
  <si>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</si>
  <si>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</si>
  <si>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</si>
  <si>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</si>
  <si>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</si>
  <si>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</si>
  <si>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</si>
  <si>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</si>
  <si>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</si>
  <si>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</si>
  <si>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</si>
  <si>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</si>
  <si>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</si>
  <si>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</si>
  <si>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 xml:space="preserve">видатків бюджету Смолінської селищної територіальної громади на 2024 рік 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</si>
  <si>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</si>
  <si>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</si>
  <si>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</si>
  <si>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</si>
  <si>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</si>
  <si>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</si>
  <si>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</si>
  <si>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</si>
  <si>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</si>
  <si>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</si>
  <si>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</si>
  <si>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</si>
  <si>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</si>
  <si>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</si>
  <si>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</si>
  <si>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</si>
  <si>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</si>
  <si>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</si>
  <si>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</si>
  <si>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</si>
  <si>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</si>
  <si>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</si>
  <si>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</si>
  <si>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</si>
  <si>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</si>
  <si>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</si>
  <si>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</si>
  <si>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</si>
  <si>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</si>
  <si>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</si>
  <si>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</si>
  <si>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</si>
  <si>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</si>
  <si>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</si>
  <si>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</si>
  <si>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</si>
  <si>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</si>
  <si>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</si>
  <si>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</si>
  <si>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</si>
  <si>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</si>
  <si>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</si>
  <si>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</si>
  <si>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</si>
  <si>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</si>
  <si>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</si>
  <si>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</si>
  <si>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</si>
  <si>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</si>
  <si>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</si>
  <si>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</si>
  <si>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</si>
  <si>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</si>
  <si>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</si>
  <si>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</si>
  <si>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</si>
  <si>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</si>
  <si>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"Про бюджет Смолінської селищної територіальної громади на 2024 рік"</t>
  </si>
  <si>
    <t>природоохоронних заходів та об'єктів, фінансування яких буде здійснюватися у 2024 році за рахунок коштів охорони навколишнього природного середовища</t>
  </si>
  <si>
    <t>Субвенція до Маловисківського міського бюджету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тис.грн.)</t>
  </si>
  <si>
    <t xml:space="preserve">Обсяг капітальних вкладень місцевого бюджету у 2024 році гривень </t>
  </si>
  <si>
    <t>Очікуваний рівень готовності проекту  на кінець 2024 року , %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</si>
  <si>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2024 рік""</t>
  </si>
  <si>
    <t>Додаток 4</t>
  </si>
  <si>
    <t>ДОХОДИ_x000D_
місцевого бюджету на 2024 рік</t>
  </si>
  <si>
    <t>ФІНАНСУВАННЯ_x000D_
місцевого бюджету на 2024 рік</t>
  </si>
  <si>
    <t>видатків селищного бюджету на 2024 рік</t>
  </si>
  <si>
    <t>Міжбюджетні трансферти на 2024 рік</t>
  </si>
  <si>
    <t xml:space="preserve">  у 2024 році</t>
  </si>
  <si>
    <t xml:space="preserve">	Програма соціальної підтримки дітей Смолінської селищної територіальної громади на 2024 рік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</si>
  <si>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</si>
  <si>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</si>
  <si>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"Про бюджет Смолінської селищної територіальної громади на 2024рік""</t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</si>
  <si>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</si>
  <si>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</si>
  <si>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</si>
  <si>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до рішення сесії Смолінської селищної ради від 15 .12 2023 року № 535</t>
  </si>
  <si>
    <t xml:space="preserve">до рішення Смолінської селищної ради від  15.12.2023 року №535 </t>
  </si>
  <si>
    <t>до рішення сесії Смолінської селищної ради від 15.12.2023 року №535</t>
  </si>
  <si>
    <t>до рішення  сесії Смолінської селищної ради  від  15.12.2023 № 535</t>
  </si>
  <si>
    <t>до рішення Смолінської селищної ради від  15.12.2023 року  №  535</t>
  </si>
  <si>
    <t xml:space="preserve">                                                                                                                                       до рішення сесії Смолінської селищної ради  від  15.12.2023 року № 535</t>
  </si>
  <si>
    <t>до рішення Смолінської селищної ради від 15.12.2023 року № 535</t>
  </si>
  <si>
    <t>до рішення Смолінської селищної ради від   15.12.2023 року № 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</si>
</sst>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#,##0;\-#,##0;#,&quot;-&quot;"/>
    <numFmt numFmtId="169" formatCode="0.0"/>
  </numFmts>
  <fonts count="4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5">
    <xf numFmtId="0" fontId="0" fillId="0" borderId="0"/>
    <xf numFmtId="0" fontId="20" fillId="0" borderId="0"/>
    <xf numFmtId="0" fontId="1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7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386">
    <xf numFmtId="0" fontId="0" fillId="0" borderId="0" xfId="0"/>
    <xf numFmtId="0" fontId="20" fillId="0" borderId="0" xfId="0" applyFont="1"/>
    <xf numFmtId="0" fontId="0" fillId="0" borderId="0" xfId="0"/>
    <xf numFmtId="0" fontId="20" fillId="0" borderId="0" xfId="0" applyFont="1" applyAlignment="1">
      <alignment horizontal="center" vertical="center"/>
    </xf>
    <xf numFmtId="0" fontId="14" fillId="0" borderId="0" xfId="113"/>
    <xf numFmtId="164" fontId="20" fillId="0" borderId="0" xfId="103" applyFont="1" applyAlignment="1"/>
    <xf numFmtId="164" fontId="20" fillId="0" borderId="0" xfId="103" applyFont="1"/>
    <xf numFmtId="0" fontId="13" fillId="0" borderId="0" xfId="115"/>
    <xf numFmtId="0" fontId="13" fillId="0" borderId="0" xfId="115" applyFont="1" applyAlignment="1"/>
    <xf numFmtId="0" fontId="20" fillId="0" borderId="0" xfId="0" applyFont="1" applyAlignment="1">
      <alignment wrapText="1"/>
    </xf>
    <xf numFmtId="164" fontId="20" fillId="0" borderId="0" xfId="103" applyFont="1" applyAlignment="1">
      <alignment horizontal="right"/>
    </xf>
    <xf numFmtId="4" fontId="20" fillId="0" borderId="0" xfId="103" applyNumberFormat="1" applyFont="1" applyAlignment="1">
      <alignment horizontal="center" vertical="center"/>
    </xf>
    <xf numFmtId="164" fontId="28" fillId="0" borderId="0" xfId="103" applyFont="1" applyAlignment="1">
      <alignment horizontal="left"/>
    </xf>
    <xf numFmtId="164" fontId="20" fillId="0" borderId="3" xfId="103" applyFont="1" applyBorder="1" applyAlignment="1">
      <alignment horizontal="center" vertical="top" wrapText="1"/>
    </xf>
    <xf numFmtId="4" fontId="20" fillId="0" borderId="4" xfId="103" applyNumberFormat="1" applyFont="1" applyBorder="1" applyAlignment="1">
      <alignment horizontal="center" vertical="center" wrapText="1"/>
    </xf>
    <xf numFmtId="166" fontId="20" fillId="0" borderId="7" xfId="103" applyNumberFormat="1" applyFont="1" applyBorder="1" applyAlignment="1">
      <alignment horizontal="center" vertical="top" wrapText="1"/>
    </xf>
    <xf numFmtId="1" fontId="20" fillId="0" borderId="8" xfId="103" applyNumberFormat="1" applyFont="1" applyBorder="1" applyAlignment="1">
      <alignment horizontal="center" vertical="center" wrapText="1"/>
    </xf>
    <xf numFmtId="164" fontId="21" fillId="0" borderId="3" xfId="103" applyFont="1" applyBorder="1" applyAlignment="1">
      <alignment horizontal="center" vertical="center"/>
    </xf>
    <xf numFmtId="164" fontId="21" fillId="0" borderId="3" xfId="103" applyFont="1" applyBorder="1" applyAlignment="1">
      <alignment horizontal="centerContinuous" vertical="center" wrapText="1"/>
    </xf>
    <xf numFmtId="164" fontId="21" fillId="0" borderId="4" xfId="103" applyFont="1" applyBorder="1" applyAlignment="1">
      <alignment horizontal="centerContinuous" vertical="center"/>
    </xf>
    <xf numFmtId="4" fontId="21" fillId="2" borderId="4" xfId="103" applyNumberFormat="1" applyFont="1" applyFill="1" applyBorder="1" applyAlignment="1">
      <alignment horizontal="center" vertical="center"/>
    </xf>
    <xf numFmtId="164" fontId="20" fillId="0" borderId="3" xfId="103" applyFont="1" applyBorder="1" applyAlignment="1">
      <alignment horizontal="centerContinuous" vertical="center" wrapText="1"/>
    </xf>
    <xf numFmtId="164" fontId="20" fillId="0" borderId="4" xfId="103" applyFont="1" applyBorder="1" applyAlignment="1">
      <alignment horizontal="centerContinuous" vertical="center"/>
    </xf>
    <xf numFmtId="4" fontId="20" fillId="0" borderId="4" xfId="103" applyNumberFormat="1" applyFont="1" applyBorder="1" applyAlignment="1">
      <alignment horizontal="center" vertical="center"/>
    </xf>
    <xf numFmtId="164" fontId="21" fillId="3" borderId="3" xfId="103" applyFont="1" applyFill="1" applyBorder="1" applyAlignment="1">
      <alignment horizontal="center"/>
    </xf>
    <xf numFmtId="164" fontId="21" fillId="3" borderId="3" xfId="103" applyFont="1" applyFill="1" applyBorder="1" applyAlignment="1">
      <alignment horizontal="left" vertical="center"/>
    </xf>
    <xf numFmtId="164" fontId="21" fillId="3" borderId="4" xfId="103" applyFont="1" applyFill="1" applyBorder="1" applyAlignment="1">
      <alignment horizontal="centerContinuous" vertical="center"/>
    </xf>
    <xf numFmtId="4" fontId="21" fillId="3" borderId="4" xfId="103" applyNumberFormat="1" applyFont="1" applyFill="1" applyBorder="1" applyAlignment="1">
      <alignment horizontal="center" vertical="top"/>
    </xf>
    <xf numFmtId="4" fontId="21" fillId="3" borderId="4" xfId="103" applyNumberFormat="1" applyFont="1" applyFill="1" applyBorder="1" applyAlignment="1">
      <alignment horizontal="center" vertical="center"/>
    </xf>
    <xf numFmtId="164" fontId="20" fillId="0" borderId="2" xfId="103" applyFont="1" applyBorder="1" applyAlignment="1">
      <alignment horizontal="center" vertical="top" wrapText="1"/>
    </xf>
    <xf numFmtId="4" fontId="20" fillId="0" borderId="2" xfId="103" applyNumberFormat="1" applyFont="1" applyBorder="1" applyAlignment="1">
      <alignment horizontal="center" vertical="center" wrapText="1"/>
    </xf>
    <xf numFmtId="166" fontId="20" fillId="0" borderId="2" xfId="103" applyNumberFormat="1" applyFont="1" applyBorder="1" applyAlignment="1">
      <alignment horizontal="center" vertical="top" wrapText="1"/>
    </xf>
    <xf numFmtId="166" fontId="20" fillId="0" borderId="8" xfId="103" applyNumberFormat="1" applyFont="1" applyBorder="1" applyAlignment="1">
      <alignment horizontal="center" vertical="top" wrapText="1"/>
    </xf>
    <xf numFmtId="166" fontId="20" fillId="0" borderId="5" xfId="103" applyNumberFormat="1" applyFont="1" applyBorder="1" applyAlignment="1">
      <alignment horizontal="center" vertical="top" wrapText="1"/>
    </xf>
    <xf numFmtId="1" fontId="20" fillId="0" borderId="5" xfId="103" applyNumberFormat="1" applyFont="1" applyBorder="1" applyAlignment="1">
      <alignment horizontal="center" vertical="center" wrapText="1"/>
    </xf>
    <xf numFmtId="164" fontId="20" fillId="0" borderId="2" xfId="103" applyFont="1" applyBorder="1" applyAlignment="1">
      <alignment horizontal="center"/>
    </xf>
    <xf numFmtId="167" fontId="21" fillId="0" borderId="2" xfId="103" applyNumberFormat="1" applyFont="1" applyBorder="1" applyAlignment="1">
      <alignment horizontal="center"/>
    </xf>
    <xf numFmtId="164" fontId="20" fillId="0" borderId="2" xfId="103" applyFont="1" applyBorder="1" applyAlignment="1">
      <alignment horizontal="centerContinuous" vertical="center" wrapText="1"/>
    </xf>
    <xf numFmtId="4" fontId="20" fillId="2" borderId="2" xfId="103" applyNumberFormat="1" applyFont="1" applyFill="1" applyBorder="1" applyAlignment="1">
      <alignment horizontal="center" vertical="center"/>
    </xf>
    <xf numFmtId="0" fontId="21" fillId="0" borderId="2" xfId="103" applyNumberFormat="1" applyFont="1" applyBorder="1" applyAlignment="1">
      <alignment horizontal="centerContinuous" vertical="center"/>
    </xf>
    <xf numFmtId="164" fontId="21" fillId="0" borderId="2" xfId="103" applyFont="1" applyBorder="1" applyAlignment="1">
      <alignment horizontal="center" vertical="center"/>
    </xf>
    <xf numFmtId="164" fontId="21" fillId="0" borderId="4" xfId="103" applyFont="1" applyBorder="1" applyAlignment="1">
      <alignment horizontal="center" vertical="center"/>
    </xf>
    <xf numFmtId="164" fontId="21" fillId="0" borderId="3" xfId="103" applyFont="1" applyBorder="1" applyAlignment="1">
      <alignment horizontal="center" vertical="center" wrapText="1"/>
    </xf>
    <xf numFmtId="4" fontId="21" fillId="2" borderId="2" xfId="103" applyNumberFormat="1" applyFont="1" applyFill="1" applyBorder="1" applyAlignment="1">
      <alignment horizontal="center" vertical="center"/>
    </xf>
    <xf numFmtId="164" fontId="21" fillId="3" borderId="2" xfId="103" applyFont="1" applyFill="1" applyBorder="1" applyAlignment="1">
      <alignment horizontal="center" vertical="center"/>
    </xf>
    <xf numFmtId="164" fontId="21" fillId="3" borderId="4" xfId="103" applyFont="1" applyFill="1" applyBorder="1" applyAlignment="1">
      <alignment horizontal="center" vertical="center"/>
    </xf>
    <xf numFmtId="4" fontId="21" fillId="3" borderId="2" xfId="103" applyNumberFormat="1" applyFont="1" applyFill="1" applyBorder="1" applyAlignment="1">
      <alignment horizontal="center" vertical="center"/>
    </xf>
    <xf numFmtId="164" fontId="20" fillId="0" borderId="9" xfId="103" applyFont="1" applyBorder="1"/>
    <xf numFmtId="164" fontId="21" fillId="0" borderId="0" xfId="103" applyFont="1" applyAlignment="1">
      <alignment horizontal="left"/>
    </xf>
    <xf numFmtId="164" fontId="21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0" fillId="0" borderId="0" xfId="103" applyFont="1" applyAlignment="1">
      <alignment horizontal="left"/>
    </xf>
    <xf numFmtId="0" fontId="20" fillId="0" borderId="3" xfId="103" applyNumberFormat="1" applyFont="1" applyBorder="1" applyAlignment="1">
      <alignment horizontal="center" vertical="center"/>
    </xf>
    <xf numFmtId="2" fontId="20" fillId="0" borderId="3" xfId="103" applyNumberFormat="1" applyFont="1" applyBorder="1" applyAlignment="1">
      <alignment horizontal="center" vertical="center"/>
    </xf>
    <xf numFmtId="164" fontId="20" fillId="0" borderId="4" xfId="103" applyFont="1" applyBorder="1" applyAlignment="1">
      <alignment horizontal="center" vertical="center"/>
    </xf>
    <xf numFmtId="0" fontId="21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0" fillId="0" borderId="2" xfId="0" applyFont="1" applyBorder="1" applyAlignment="1">
      <alignment horizontal="center" vertical="center"/>
    </xf>
    <xf numFmtId="0" fontId="21" fillId="0" borderId="2" xfId="103" quotePrefix="1" applyNumberFormat="1" applyFont="1" applyBorder="1" applyAlignment="1">
      <alignment horizontal="centerContinuous" vertical="center"/>
    </xf>
    <xf numFmtId="164" fontId="20" fillId="0" borderId="7" xfId="103" applyFont="1" applyBorder="1" applyAlignment="1">
      <alignment horizontal="centerContinuous" vertical="center" wrapText="1"/>
    </xf>
    <xf numFmtId="0" fontId="21" fillId="0" borderId="2" xfId="113" applyFont="1" applyBorder="1" applyAlignment="1">
      <alignment horizontal="center" vertical="center"/>
    </xf>
    <xf numFmtId="0" fontId="21" fillId="0" borderId="2" xfId="113" applyFont="1" applyBorder="1" applyAlignment="1">
      <alignment horizontal="center" vertical="center" wrapText="1"/>
    </xf>
    <xf numFmtId="4" fontId="20" fillId="0" borderId="2" xfId="113" applyNumberFormat="1" applyFont="1" applyBorder="1" applyAlignment="1">
      <alignment horizontal="center" vertical="center"/>
    </xf>
    <xf numFmtId="4" fontId="33" fillId="0" borderId="2" xfId="123" quotePrefix="1" applyNumberFormat="1" applyFont="1" applyFill="1" applyBorder="1" applyAlignment="1">
      <alignment vertical="center" wrapText="1"/>
    </xf>
    <xf numFmtId="4" fontId="31" fillId="0" borderId="2" xfId="123" applyNumberFormat="1" applyFont="1" applyFill="1" applyBorder="1" applyAlignment="1">
      <alignment vertical="center" wrapText="1"/>
    </xf>
    <xf numFmtId="0" fontId="20" fillId="0" borderId="2" xfId="0" quotePrefix="1" applyFont="1" applyBorder="1" applyAlignment="1">
      <alignment horizontal="center" vertical="center" wrapText="1"/>
    </xf>
    <xf numFmtId="4" fontId="20" fillId="0" borderId="2" xfId="0" quotePrefix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8" fillId="0" borderId="0" xfId="124"/>
    <xf numFmtId="0" fontId="35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/>
    <xf numFmtId="0" fontId="20" fillId="2" borderId="2" xfId="0" applyFont="1" applyFill="1" applyBorder="1"/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4" fontId="21" fillId="2" borderId="2" xfId="0" applyNumberFormat="1" applyFont="1" applyFill="1" applyBorder="1" applyAlignment="1">
      <alignment horizontal="right" vertical="center" wrapText="1"/>
    </xf>
    <xf numFmtId="0" fontId="20" fillId="0" borderId="2" xfId="0" quotePrefix="1" applyFont="1" applyFill="1" applyBorder="1" applyAlignment="1">
      <alignment horizontal="center" vertical="center"/>
    </xf>
    <xf numFmtId="4" fontId="20" fillId="0" borderId="2" xfId="0" quotePrefix="1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4" fontId="20" fillId="2" borderId="2" xfId="0" applyNumberFormat="1" applyFont="1" applyFill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1" fillId="0" borderId="2" xfId="122" applyNumberFormat="1" applyFont="1" applyBorder="1" applyAlignment="1">
      <alignment vertical="center" wrapText="1"/>
    </xf>
    <xf numFmtId="164" fontId="20" fillId="0" borderId="2" xfId="103" quotePrefix="1" applyFont="1" applyBorder="1" applyAlignment="1">
      <alignment vertical="center" wrapText="1"/>
    </xf>
    <xf numFmtId="4" fontId="20" fillId="0" borderId="2" xfId="0" applyNumberFormat="1" applyFont="1" applyFill="1" applyBorder="1" applyAlignment="1">
      <alignment horizontal="right" vertical="center" wrapText="1"/>
    </xf>
    <xf numFmtId="0" fontId="8" fillId="0" borderId="2" xfId="122" quotePrefix="1" applyFont="1" applyBorder="1" applyAlignment="1">
      <alignment horizontal="center" vertical="center" wrapText="1"/>
    </xf>
    <xf numFmtId="4" fontId="31" fillId="0" borderId="2" xfId="122" quotePrefix="1" applyNumberFormat="1" applyFont="1" applyBorder="1" applyAlignment="1">
      <alignment horizontal="center" vertical="center" wrapText="1"/>
    </xf>
    <xf numFmtId="4" fontId="31" fillId="0" borderId="2" xfId="122" quotePrefix="1" applyNumberFormat="1" applyFont="1" applyBorder="1" applyAlignment="1">
      <alignment vertical="center" wrapText="1"/>
    </xf>
    <xf numFmtId="0" fontId="20" fillId="0" borderId="2" xfId="0" quotePrefix="1" applyFont="1" applyFill="1" applyBorder="1" applyAlignment="1">
      <alignment horizontal="center" vertical="center" wrapText="1"/>
    </xf>
    <xf numFmtId="4" fontId="8" fillId="0" borderId="2" xfId="122" applyNumberFormat="1" applyFill="1" applyBorder="1" applyAlignment="1">
      <alignment vertical="center" wrapText="1"/>
    </xf>
    <xf numFmtId="0" fontId="0" fillId="4" borderId="0" xfId="0" applyFill="1"/>
    <xf numFmtId="0" fontId="21" fillId="0" borderId="0" xfId="0" applyFont="1" applyFill="1" applyBorder="1" applyAlignment="1">
      <alignment vertical="center" wrapText="1"/>
    </xf>
    <xf numFmtId="2" fontId="0" fillId="0" borderId="0" xfId="0" applyNumberFormat="1"/>
    <xf numFmtId="4" fontId="22" fillId="4" borderId="2" xfId="0" applyNumberFormat="1" applyFont="1" applyFill="1" applyBorder="1" applyAlignment="1">
      <alignment vertical="center" wrapText="1"/>
    </xf>
    <xf numFmtId="1" fontId="20" fillId="0" borderId="2" xfId="0" quotePrefix="1" applyNumberFormat="1" applyFont="1" applyBorder="1" applyAlignment="1">
      <alignment horizontal="center" vertical="center" wrapText="1"/>
    </xf>
    <xf numFmtId="4" fontId="8" fillId="0" borderId="2" xfId="124" quotePrefix="1" applyNumberFormat="1" applyBorder="1" applyAlignment="1">
      <alignment vertical="center" wrapText="1"/>
    </xf>
    <xf numFmtId="4" fontId="32" fillId="2" borderId="2" xfId="0" applyNumberFormat="1" applyFont="1" applyFill="1" applyBorder="1" applyAlignment="1">
      <alignment horizontal="right" vertical="center" wrapText="1"/>
    </xf>
    <xf numFmtId="0" fontId="33" fillId="0" borderId="2" xfId="124" quotePrefix="1" applyFont="1" applyBorder="1" applyAlignment="1">
      <alignment horizontal="center" vertical="center" wrapText="1"/>
    </xf>
    <xf numFmtId="4" fontId="33" fillId="0" borderId="2" xfId="124" quotePrefix="1" applyNumberFormat="1" applyFont="1" applyBorder="1" applyAlignment="1">
      <alignment horizontal="center" vertical="center" wrapText="1"/>
    </xf>
    <xf numFmtId="4" fontId="33" fillId="0" borderId="2" xfId="124" quotePrefix="1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" fontId="33" fillId="2" borderId="2" xfId="0" applyNumberFormat="1" applyFont="1" applyFill="1" applyBorder="1" applyAlignment="1">
      <alignment horizontal="right" vertical="center" wrapText="1"/>
    </xf>
    <xf numFmtId="4" fontId="33" fillId="0" borderId="2" xfId="124" applyNumberFormat="1" applyFont="1" applyFill="1" applyBorder="1" applyAlignment="1">
      <alignment vertical="center" wrapText="1"/>
    </xf>
    <xf numFmtId="4" fontId="33" fillId="0" borderId="2" xfId="0" applyNumberFormat="1" applyFont="1" applyFill="1" applyBorder="1" applyAlignment="1">
      <alignment horizontal="right" vertical="center"/>
    </xf>
    <xf numFmtId="4" fontId="33" fillId="0" borderId="2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vertical="center" wrapText="1"/>
    </xf>
    <xf numFmtId="4" fontId="33" fillId="0" borderId="2" xfId="122" applyNumberFormat="1" applyFont="1" applyFill="1" applyBorder="1" applyAlignment="1">
      <alignment vertical="center" wrapText="1"/>
    </xf>
    <xf numFmtId="4" fontId="33" fillId="0" borderId="2" xfId="122" applyNumberFormat="1" applyFont="1" applyBorder="1" applyAlignment="1">
      <alignment vertical="center" wrapText="1"/>
    </xf>
    <xf numFmtId="4" fontId="33" fillId="0" borderId="2" xfId="124" applyNumberFormat="1" applyFont="1" applyBorder="1" applyAlignment="1">
      <alignment vertical="center" wrapText="1"/>
    </xf>
    <xf numFmtId="4" fontId="33" fillId="2" borderId="2" xfId="122" applyNumberFormat="1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8" fillId="0" borderId="2" xfId="123" quotePrefix="1" applyNumberForma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4" fontId="8" fillId="0" borderId="2" xfId="122" applyNumberFormat="1" applyBorder="1" applyAlignment="1">
      <alignment vertical="center" wrapText="1"/>
    </xf>
    <xf numFmtId="0" fontId="21" fillId="2" borderId="2" xfId="0" applyFont="1" applyFill="1" applyBorder="1" applyAlignment="1">
      <alignment horizontal="center"/>
    </xf>
    <xf numFmtId="0" fontId="21" fillId="2" borderId="2" xfId="0" applyFont="1" applyFill="1" applyBorder="1"/>
    <xf numFmtId="4" fontId="21" fillId="2" borderId="2" xfId="0" applyNumberFormat="1" applyFont="1" applyFill="1" applyBorder="1" applyAlignment="1">
      <alignment horizontal="right"/>
    </xf>
    <xf numFmtId="0" fontId="20" fillId="0" borderId="0" xfId="103" quotePrefix="1" applyNumberFormat="1" applyFont="1" applyBorder="1" applyAlignment="1">
      <alignment horizontal="centerContinuous" vertical="center"/>
    </xf>
    <xf numFmtId="164" fontId="20" fillId="0" borderId="0" xfId="103" applyFont="1" applyBorder="1" applyAlignment="1">
      <alignment horizontal="center"/>
    </xf>
    <xf numFmtId="0" fontId="0" fillId="0" borderId="0" xfId="0" applyBorder="1"/>
    <xf numFmtId="0" fontId="7" fillId="0" borderId="0" xfId="126"/>
    <xf numFmtId="0" fontId="7" fillId="0" borderId="0" xfId="126" applyFont="1"/>
    <xf numFmtId="0" fontId="7" fillId="0" borderId="0" xfId="127" applyFont="1" applyAlignment="1"/>
    <xf numFmtId="0" fontId="20" fillId="0" borderId="1" xfId="126" quotePrefix="1" applyFont="1" applyBorder="1" applyAlignment="1">
      <alignment horizontal="center"/>
    </xf>
    <xf numFmtId="0" fontId="7" fillId="0" borderId="0" xfId="126" applyAlignment="1">
      <alignment horizontal="center"/>
    </xf>
    <xf numFmtId="0" fontId="30" fillId="0" borderId="0" xfId="126" applyFont="1"/>
    <xf numFmtId="0" fontId="21" fillId="0" borderId="0" xfId="126" applyFont="1"/>
    <xf numFmtId="0" fontId="7" fillId="0" borderId="0" xfId="126" applyAlignment="1">
      <alignment horizontal="right"/>
    </xf>
    <xf numFmtId="0" fontId="7" fillId="0" borderId="2" xfId="126" applyBorder="1" applyAlignment="1">
      <alignment horizontal="center" vertical="center" wrapText="1"/>
    </xf>
    <xf numFmtId="0" fontId="7" fillId="2" borderId="2" xfId="126" applyFill="1" applyBorder="1" applyAlignment="1">
      <alignment horizontal="center" vertical="center" wrapText="1"/>
    </xf>
    <xf numFmtId="0" fontId="21" fillId="0" borderId="2" xfId="126" quotePrefix="1" applyFont="1" applyBorder="1" applyAlignment="1">
      <alignment horizontal="center" vertical="center" wrapText="1"/>
    </xf>
    <xf numFmtId="0" fontId="21" fillId="0" borderId="2" xfId="126" applyFont="1" applyBorder="1" applyAlignment="1">
      <alignment horizontal="center" vertical="center" wrapText="1"/>
    </xf>
    <xf numFmtId="4" fontId="21" fillId="0" borderId="2" xfId="126" applyNumberFormat="1" applyFont="1" applyBorder="1" applyAlignment="1">
      <alignment horizontal="center" vertical="center" wrapText="1"/>
    </xf>
    <xf numFmtId="4" fontId="21" fillId="0" borderId="2" xfId="126" quotePrefix="1" applyNumberFormat="1" applyFont="1" applyBorder="1" applyAlignment="1">
      <alignment vertical="center" wrapText="1"/>
    </xf>
    <xf numFmtId="4" fontId="21" fillId="2" borderId="2" xfId="126" applyNumberFormat="1" applyFont="1" applyFill="1" applyBorder="1" applyAlignment="1">
      <alignment vertical="center" wrapText="1"/>
    </xf>
    <xf numFmtId="4" fontId="21" fillId="0" borderId="2" xfId="126" applyNumberFormat="1" applyFont="1" applyBorder="1" applyAlignment="1">
      <alignment vertical="center" wrapText="1"/>
    </xf>
    <xf numFmtId="0" fontId="7" fillId="0" borderId="2" xfId="126" quotePrefix="1" applyBorder="1" applyAlignment="1">
      <alignment horizontal="center" vertical="center" wrapText="1"/>
    </xf>
    <xf numFmtId="4" fontId="7" fillId="0" borderId="2" xfId="126" quotePrefix="1" applyNumberFormat="1" applyBorder="1" applyAlignment="1">
      <alignment horizontal="center" vertical="center" wrapText="1"/>
    </xf>
    <xf numFmtId="4" fontId="7" fillId="0" borderId="2" xfId="126" quotePrefix="1" applyNumberFormat="1" applyBorder="1" applyAlignment="1">
      <alignment vertical="center" wrapText="1"/>
    </xf>
    <xf numFmtId="4" fontId="7" fillId="2" borderId="2" xfId="127" applyNumberFormat="1" applyFill="1" applyBorder="1" applyAlignment="1">
      <alignment vertical="center" wrapText="1"/>
    </xf>
    <xf numFmtId="4" fontId="7" fillId="0" borderId="2" xfId="126" applyNumberFormat="1" applyBorder="1" applyAlignment="1">
      <alignment vertical="center" wrapText="1"/>
    </xf>
    <xf numFmtId="4" fontId="7" fillId="2" borderId="2" xfId="126" applyNumberFormat="1" applyFill="1" applyBorder="1" applyAlignment="1">
      <alignment vertical="center" wrapText="1"/>
    </xf>
    <xf numFmtId="4" fontId="7" fillId="0" borderId="0" xfId="126" applyNumberFormat="1" applyFont="1"/>
    <xf numFmtId="4" fontId="31" fillId="0" borderId="2" xfId="126" quotePrefix="1" applyNumberFormat="1" applyFont="1" applyBorder="1" applyAlignment="1">
      <alignment vertical="center" wrapText="1"/>
    </xf>
    <xf numFmtId="4" fontId="31" fillId="2" borderId="2" xfId="126" applyNumberFormat="1" applyFont="1" applyFill="1" applyBorder="1" applyAlignment="1">
      <alignment vertical="center" wrapText="1"/>
    </xf>
    <xf numFmtId="4" fontId="31" fillId="0" borderId="2" xfId="126" applyNumberFormat="1" applyFont="1" applyBorder="1" applyAlignment="1">
      <alignment vertical="center" wrapText="1"/>
    </xf>
    <xf numFmtId="0" fontId="31" fillId="0" borderId="2" xfId="126" quotePrefix="1" applyFont="1" applyBorder="1" applyAlignment="1">
      <alignment horizontal="center" vertical="center" wrapText="1"/>
    </xf>
    <xf numFmtId="4" fontId="31" fillId="0" borderId="2" xfId="126" quotePrefix="1" applyNumberFormat="1" applyFont="1" applyBorder="1" applyAlignment="1">
      <alignment horizontal="center" vertical="center" wrapText="1"/>
    </xf>
    <xf numFmtId="0" fontId="29" fillId="0" borderId="0" xfId="126" applyFont="1"/>
    <xf numFmtId="0" fontId="7" fillId="0" borderId="2" xfId="126" quotePrefix="1" applyFont="1" applyBorder="1" applyAlignment="1">
      <alignment horizontal="center" vertical="center" wrapText="1"/>
    </xf>
    <xf numFmtId="4" fontId="7" fillId="0" borderId="0" xfId="126" applyNumberFormat="1"/>
    <xf numFmtId="2" fontId="7" fillId="0" borderId="0" xfId="126" applyNumberFormat="1"/>
    <xf numFmtId="4" fontId="7" fillId="0" borderId="2" xfId="126" quotePrefix="1" applyNumberFormat="1" applyFont="1" applyBorder="1" applyAlignment="1">
      <alignment vertical="center" wrapText="1"/>
    </xf>
    <xf numFmtId="3" fontId="7" fillId="0" borderId="0" xfId="126" applyNumberFormat="1"/>
    <xf numFmtId="4" fontId="7" fillId="5" borderId="2" xfId="126" applyNumberFormat="1" applyFill="1" applyBorder="1" applyAlignment="1">
      <alignment vertical="center" wrapText="1"/>
    </xf>
    <xf numFmtId="4" fontId="31" fillId="0" borderId="2" xfId="126" applyNumberFormat="1" applyFont="1" applyFill="1" applyBorder="1" applyAlignment="1">
      <alignment vertical="center" wrapText="1"/>
    </xf>
    <xf numFmtId="4" fontId="7" fillId="0" borderId="6" xfId="126" applyNumberFormat="1" applyFont="1" applyFill="1" applyBorder="1" applyAlignment="1">
      <alignment wrapText="1"/>
    </xf>
    <xf numFmtId="0" fontId="7" fillId="0" borderId="0" xfId="126" applyAlignment="1">
      <alignment wrapText="1"/>
    </xf>
    <xf numFmtId="0" fontId="33" fillId="0" borderId="2" xfId="128" quotePrefix="1" applyFont="1" applyFill="1" applyBorder="1" applyAlignment="1">
      <alignment horizontal="center" vertical="center" wrapText="1"/>
    </xf>
    <xf numFmtId="0" fontId="31" fillId="0" borderId="2" xfId="128" quotePrefix="1" applyFont="1" applyBorder="1" applyAlignment="1">
      <alignment horizontal="center" vertical="center" wrapText="1"/>
    </xf>
    <xf numFmtId="0" fontId="7" fillId="0" borderId="2" xfId="128" quotePrefix="1" applyNumberFormat="1" applyBorder="1" applyAlignment="1">
      <alignment horizontal="center" vertical="center" wrapText="1"/>
    </xf>
    <xf numFmtId="4" fontId="33" fillId="0" borderId="2" xfId="128" quotePrefix="1" applyNumberFormat="1" applyFont="1" applyFill="1" applyBorder="1" applyAlignment="1">
      <alignment vertical="center" wrapText="1"/>
    </xf>
    <xf numFmtId="4" fontId="31" fillId="0" borderId="2" xfId="128" applyNumberFormat="1" applyFont="1" applyFill="1" applyBorder="1" applyAlignment="1">
      <alignment vertical="center" wrapText="1"/>
    </xf>
    <xf numFmtId="4" fontId="31" fillId="2" borderId="2" xfId="128" applyNumberFormat="1" applyFont="1" applyFill="1" applyBorder="1" applyAlignment="1">
      <alignment vertical="center" wrapText="1"/>
    </xf>
    <xf numFmtId="4" fontId="33" fillId="0" borderId="2" xfId="126" quotePrefix="1" applyNumberFormat="1" applyFont="1" applyBorder="1" applyAlignment="1">
      <alignment horizontal="center" vertical="center" wrapText="1"/>
    </xf>
    <xf numFmtId="4" fontId="32" fillId="0" borderId="2" xfId="126" applyNumberFormat="1" applyFont="1" applyFill="1" applyBorder="1" applyAlignment="1">
      <alignment vertical="center" wrapText="1"/>
    </xf>
    <xf numFmtId="4" fontId="21" fillId="0" borderId="2" xfId="126" applyNumberFormat="1" applyFont="1" applyFill="1" applyBorder="1" applyAlignment="1">
      <alignment vertical="center" wrapText="1"/>
    </xf>
    <xf numFmtId="4" fontId="33" fillId="0" borderId="2" xfId="126" applyNumberFormat="1" applyFont="1" applyFill="1" applyBorder="1" applyAlignment="1">
      <alignment vertical="center" wrapText="1"/>
    </xf>
    <xf numFmtId="0" fontId="21" fillId="2" borderId="2" xfId="126" applyFont="1" applyFill="1" applyBorder="1" applyAlignment="1">
      <alignment horizontal="center" vertical="center" wrapText="1"/>
    </xf>
    <xf numFmtId="0" fontId="21" fillId="2" borderId="2" xfId="126" quotePrefix="1" applyFont="1" applyFill="1" applyBorder="1" applyAlignment="1">
      <alignment horizontal="center" vertical="center" wrapText="1"/>
    </xf>
    <xf numFmtId="4" fontId="21" fillId="2" borderId="2" xfId="126" applyNumberFormat="1" applyFont="1" applyFill="1" applyBorder="1" applyAlignment="1">
      <alignment horizontal="center" vertical="center" wrapText="1"/>
    </xf>
    <xf numFmtId="4" fontId="21" fillId="2" borderId="2" xfId="126" quotePrefix="1" applyNumberFormat="1" applyFont="1" applyFill="1" applyBorder="1" applyAlignment="1">
      <alignment vertical="center" wrapText="1"/>
    </xf>
    <xf numFmtId="4" fontId="21" fillId="0" borderId="0" xfId="126" applyNumberFormat="1" applyFont="1" applyFill="1" applyBorder="1" applyAlignment="1">
      <alignment vertical="center" wrapText="1"/>
    </xf>
    <xf numFmtId="3" fontId="7" fillId="0" borderId="0" xfId="126" applyNumberFormat="1" applyFill="1"/>
    <xf numFmtId="4" fontId="7" fillId="0" borderId="0" xfId="126" applyNumberFormat="1" applyFill="1"/>
    <xf numFmtId="0" fontId="7" fillId="0" borderId="0" xfId="126" applyFill="1"/>
    <xf numFmtId="4" fontId="34" fillId="0" borderId="0" xfId="126" applyNumberFormat="1" applyFont="1" applyFill="1" applyBorder="1"/>
    <xf numFmtId="4" fontId="34" fillId="0" borderId="0" xfId="126" applyNumberFormat="1" applyFont="1" applyFill="1"/>
    <xf numFmtId="0" fontId="34" fillId="0" borderId="0" xfId="126" applyFont="1" applyFill="1"/>
    <xf numFmtId="0" fontId="34" fillId="0" borderId="0" xfId="126" applyFont="1"/>
    <xf numFmtId="0" fontId="21" fillId="0" borderId="0" xfId="126" applyFont="1" applyAlignment="1">
      <alignment horizontal="left"/>
    </xf>
    <xf numFmtId="4" fontId="20" fillId="0" borderId="0" xfId="126" applyNumberFormat="1" applyFont="1" applyFill="1" applyBorder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Continuous" vertical="center" wrapText="1"/>
    </xf>
    <xf numFmtId="0" fontId="21" fillId="0" borderId="4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Continuous" vertical="center" wrapText="1"/>
    </xf>
    <xf numFmtId="0" fontId="20" fillId="0" borderId="4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Continuous" vertical="center"/>
    </xf>
    <xf numFmtId="168" fontId="21" fillId="2" borderId="2" xfId="0" applyNumberFormat="1" applyFont="1" applyFill="1" applyBorder="1" applyAlignment="1">
      <alignment horizontal="center" vertical="center"/>
    </xf>
    <xf numFmtId="168" fontId="20" fillId="0" borderId="2" xfId="0" applyNumberFormat="1" applyFont="1" applyBorder="1" applyAlignment="1">
      <alignment horizontal="center" vertical="center"/>
    </xf>
    <xf numFmtId="4" fontId="21" fillId="5" borderId="4" xfId="103" applyNumberFormat="1" applyFont="1" applyFill="1" applyBorder="1" applyAlignment="1">
      <alignment horizontal="center" vertical="center"/>
    </xf>
    <xf numFmtId="4" fontId="21" fillId="5" borderId="2" xfId="113" applyNumberFormat="1" applyFont="1" applyFill="1" applyBorder="1" applyAlignment="1">
      <alignment horizontal="center" vertical="center"/>
    </xf>
    <xf numFmtId="164" fontId="20" fillId="0" borderId="0" xfId="103" applyFont="1" applyAlignment="1">
      <alignment horizontal="center"/>
    </xf>
    <xf numFmtId="0" fontId="21" fillId="0" borderId="0" xfId="126" applyFont="1" applyAlignment="1"/>
    <xf numFmtId="0" fontId="21" fillId="0" borderId="0" xfId="0" applyFont="1" applyBorder="1" applyAlignment="1">
      <alignment horizontal="center" vertical="center"/>
    </xf>
    <xf numFmtId="166" fontId="20" fillId="0" borderId="1" xfId="103" applyNumberFormat="1" applyFont="1" applyBorder="1" applyAlignment="1">
      <alignment horizontal="center"/>
    </xf>
    <xf numFmtId="0" fontId="20" fillId="0" borderId="0" xfId="129" applyFont="1" applyAlignment="1"/>
    <xf numFmtId="0" fontId="20" fillId="0" borderId="1" xfId="0" quotePrefix="1" applyFont="1" applyBorder="1" applyAlignment="1">
      <alignment horizontal="center"/>
    </xf>
    <xf numFmtId="0" fontId="36" fillId="0" borderId="0" xfId="0" applyFont="1"/>
    <xf numFmtId="0" fontId="20" fillId="2" borderId="2" xfId="0" applyFont="1" applyFill="1" applyBorder="1" applyAlignment="1">
      <alignment horizontal="center" vertical="center" wrapText="1"/>
    </xf>
    <xf numFmtId="4" fontId="21" fillId="2" borderId="2" xfId="0" applyNumberFormat="1" applyFont="1" applyFill="1" applyBorder="1" applyAlignment="1">
      <alignment vertical="center"/>
    </xf>
    <xf numFmtId="4" fontId="21" fillId="0" borderId="2" xfId="0" applyNumberFormat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4" fontId="20" fillId="2" borderId="2" xfId="0" applyNumberFormat="1" applyFont="1" applyFill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top" wrapText="1"/>
    </xf>
    <xf numFmtId="0" fontId="39" fillId="0" borderId="18" xfId="0" applyFont="1" applyBorder="1" applyAlignment="1">
      <alignment vertical="top" wrapText="1"/>
    </xf>
    <xf numFmtId="0" fontId="0" fillId="0" borderId="0" xfId="0" applyAlignment="1"/>
    <xf numFmtId="0" fontId="40" fillId="0" borderId="0" xfId="0" applyFont="1" applyAlignment="1"/>
    <xf numFmtId="0" fontId="33" fillId="0" borderId="1" xfId="0" quotePrefix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1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20" fillId="0" borderId="2" xfId="0" quotePrefix="1" applyNumberFormat="1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0" fontId="42" fillId="0" borderId="0" xfId="0" applyFont="1"/>
    <xf numFmtId="0" fontId="34" fillId="0" borderId="0" xfId="0" applyFont="1"/>
    <xf numFmtId="0" fontId="21" fillId="0" borderId="2" xfId="0" quotePrefix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2" xfId="0" quotePrefix="1" applyNumberFormat="1" applyFont="1" applyBorder="1" applyAlignment="1">
      <alignment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vertical="center" wrapText="1"/>
    </xf>
    <xf numFmtId="0" fontId="22" fillId="0" borderId="2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4" fontId="22" fillId="0" borderId="2" xfId="0" quotePrefix="1" applyNumberFormat="1" applyFont="1" applyBorder="1" applyAlignment="1">
      <alignment vertical="center" wrapText="1"/>
    </xf>
    <xf numFmtId="0" fontId="6" fillId="0" borderId="0" xfId="126" applyFont="1"/>
    <xf numFmtId="4" fontId="6" fillId="2" borderId="2" xfId="126" applyNumberFormat="1" applyFont="1" applyFill="1" applyBorder="1" applyAlignment="1">
      <alignment vertical="center" wrapText="1"/>
    </xf>
    <xf numFmtId="4" fontId="5" fillId="2" borderId="2" xfId="126" applyNumberFormat="1" applyFont="1" applyFill="1" applyBorder="1" applyAlignment="1">
      <alignment vertical="center" wrapText="1"/>
    </xf>
    <xf numFmtId="0" fontId="28" fillId="0" borderId="0" xfId="0" applyFont="1"/>
    <xf numFmtId="0" fontId="43" fillId="0" borderId="0" xfId="0" quotePrefix="1" applyFont="1" applyAlignment="1">
      <alignment horizontal="center"/>
    </xf>
    <xf numFmtId="4" fontId="4" fillId="0" borderId="2" xfId="126" quotePrefix="1" applyNumberFormat="1" applyFont="1" applyBorder="1" applyAlignment="1">
      <alignment vertical="center" wrapText="1"/>
    </xf>
    <xf numFmtId="4" fontId="14" fillId="0" borderId="0" xfId="113" applyNumberFormat="1"/>
    <xf numFmtId="4" fontId="20" fillId="5" borderId="2" xfId="0" applyNumberFormat="1" applyFont="1" applyFill="1" applyBorder="1" applyAlignment="1">
      <alignment horizontal="right" vertical="center" wrapText="1"/>
    </xf>
    <xf numFmtId="0" fontId="4" fillId="0" borderId="0" xfId="126" applyFont="1"/>
    <xf numFmtId="0" fontId="33" fillId="0" borderId="2" xfId="123" quotePrefix="1" applyFont="1" applyFill="1" applyBorder="1" applyAlignment="1">
      <alignment horizontal="center" vertical="center" wrapText="1"/>
    </xf>
    <xf numFmtId="4" fontId="20" fillId="0" borderId="0" xfId="0" applyNumberFormat="1" applyFont="1"/>
    <xf numFmtId="4" fontId="21" fillId="5" borderId="2" xfId="0" applyNumberFormat="1" applyFont="1" applyFill="1" applyBorder="1" applyAlignment="1">
      <alignment horizontal="right" vertical="center" wrapText="1"/>
    </xf>
    <xf numFmtId="0" fontId="21" fillId="0" borderId="2" xfId="126" quotePrefix="1" applyFont="1" applyFill="1" applyBorder="1" applyAlignment="1">
      <alignment horizontal="center" vertical="center" wrapText="1"/>
    </xf>
    <xf numFmtId="0" fontId="21" fillId="0" borderId="2" xfId="126" applyFont="1" applyFill="1" applyBorder="1" applyAlignment="1">
      <alignment horizontal="center" vertical="center" wrapText="1"/>
    </xf>
    <xf numFmtId="4" fontId="21" fillId="0" borderId="2" xfId="126" applyNumberFormat="1" applyFont="1" applyFill="1" applyBorder="1" applyAlignment="1">
      <alignment horizontal="center" vertical="center" wrapText="1"/>
    </xf>
    <xf numFmtId="4" fontId="21" fillId="0" borderId="2" xfId="126" quotePrefix="1" applyNumberFormat="1" applyFont="1" applyFill="1" applyBorder="1" applyAlignment="1">
      <alignment vertical="center" wrapText="1"/>
    </xf>
    <xf numFmtId="4" fontId="21" fillId="5" borderId="2" xfId="126" applyNumberFormat="1" applyFont="1" applyFill="1" applyBorder="1" applyAlignment="1">
      <alignment vertical="center" wrapText="1"/>
    </xf>
    <xf numFmtId="0" fontId="32" fillId="0" borderId="2" xfId="126" quotePrefix="1" applyFont="1" applyFill="1" applyBorder="1" applyAlignment="1">
      <alignment horizontal="center" vertical="center" wrapText="1"/>
    </xf>
    <xf numFmtId="4" fontId="32" fillId="0" borderId="2" xfId="126" quotePrefix="1" applyNumberFormat="1" applyFont="1" applyFill="1" applyBorder="1" applyAlignment="1">
      <alignment horizontal="center" vertical="center" wrapText="1"/>
    </xf>
    <xf numFmtId="4" fontId="32" fillId="0" borderId="2" xfId="126" quotePrefix="1" applyNumberFormat="1" applyFont="1" applyFill="1" applyBorder="1" applyAlignment="1">
      <alignment vertical="center" wrapText="1"/>
    </xf>
    <xf numFmtId="4" fontId="32" fillId="0" borderId="2" xfId="127" applyNumberFormat="1" applyFont="1" applyFill="1" applyBorder="1" applyAlignment="1">
      <alignment vertical="center" wrapText="1"/>
    </xf>
    <xf numFmtId="4" fontId="32" fillId="5" borderId="2" xfId="127" applyNumberFormat="1" applyFont="1" applyFill="1" applyBorder="1" applyAlignment="1">
      <alignment vertical="center" wrapText="1"/>
    </xf>
    <xf numFmtId="4" fontId="32" fillId="5" borderId="2" xfId="126" applyNumberFormat="1" applyFont="1" applyFill="1" applyBorder="1" applyAlignment="1">
      <alignment vertical="center" wrapText="1"/>
    </xf>
    <xf numFmtId="0" fontId="32" fillId="0" borderId="2" xfId="126" quotePrefix="1" applyFont="1" applyBorder="1" applyAlignment="1">
      <alignment horizontal="center" vertical="center" wrapText="1"/>
    </xf>
    <xf numFmtId="4" fontId="32" fillId="0" borderId="2" xfId="126" quotePrefix="1" applyNumberFormat="1" applyFont="1" applyBorder="1" applyAlignment="1">
      <alignment horizontal="center" vertical="center" wrapText="1"/>
    </xf>
    <xf numFmtId="4" fontId="32" fillId="0" borderId="2" xfId="126" quotePrefix="1" applyNumberFormat="1" applyFont="1" applyBorder="1" applyAlignment="1">
      <alignment vertical="center" wrapText="1"/>
    </xf>
    <xf numFmtId="4" fontId="32" fillId="2" borderId="2" xfId="126" applyNumberFormat="1" applyFont="1" applyFill="1" applyBorder="1" applyAlignment="1">
      <alignment vertical="center" wrapText="1"/>
    </xf>
    <xf numFmtId="4" fontId="32" fillId="0" borderId="2" xfId="126" applyNumberFormat="1" applyFont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2" xfId="0" quotePrefix="1" applyFont="1" applyFill="1" applyBorder="1" applyAlignment="1">
      <alignment vertical="center"/>
    </xf>
    <xf numFmtId="0" fontId="21" fillId="0" borderId="2" xfId="0" quotePrefix="1" applyFont="1" applyFill="1" applyBorder="1" applyAlignment="1">
      <alignment vertical="center" wrapText="1"/>
    </xf>
    <xf numFmtId="4" fontId="21" fillId="0" borderId="2" xfId="0" applyNumberFormat="1" applyFont="1" applyFill="1" applyBorder="1" applyAlignment="1">
      <alignment horizontal="right" vertical="center" wrapText="1"/>
    </xf>
    <xf numFmtId="0" fontId="21" fillId="0" borderId="2" xfId="0" quotePrefix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right" vertical="center"/>
    </xf>
    <xf numFmtId="0" fontId="21" fillId="0" borderId="2" xfId="0" quotePrefix="1" applyFont="1" applyFill="1" applyBorder="1" applyAlignment="1">
      <alignment horizontal="center" vertical="center" wrapText="1"/>
    </xf>
    <xf numFmtId="0" fontId="32" fillId="0" borderId="2" xfId="124" quotePrefix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 wrapText="1"/>
    </xf>
    <xf numFmtId="4" fontId="32" fillId="0" borderId="2" xfId="124" quotePrefix="1" applyNumberFormat="1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4" fontId="32" fillId="0" borderId="2" xfId="124" applyNumberFormat="1" applyFont="1" applyFill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/>
    </xf>
    <xf numFmtId="4" fontId="32" fillId="0" borderId="2" xfId="124" quotePrefix="1" applyNumberFormat="1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31" fillId="0" borderId="2" xfId="126" quotePrefix="1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4" fillId="0" borderId="0" xfId="131"/>
    <xf numFmtId="0" fontId="21" fillId="0" borderId="0" xfId="131" applyFont="1" applyAlignment="1">
      <alignment horizontal="center" wrapText="1"/>
    </xf>
    <xf numFmtId="0" fontId="4" fillId="0" borderId="0" xfId="131" applyAlignment="1">
      <alignment horizontal="center"/>
    </xf>
    <xf numFmtId="0" fontId="21" fillId="2" borderId="2" xfId="0" applyFont="1" applyFill="1" applyBorder="1" applyAlignment="1">
      <alignment vertical="center"/>
    </xf>
    <xf numFmtId="0" fontId="21" fillId="0" borderId="2" xfId="131" applyFont="1" applyBorder="1" applyAlignment="1">
      <alignment horizontal="right" vertical="center"/>
    </xf>
    <xf numFmtId="0" fontId="21" fillId="0" borderId="2" xfId="131" applyFont="1" applyBorder="1" applyAlignment="1">
      <alignment vertical="center" wrapText="1"/>
    </xf>
    <xf numFmtId="4" fontId="21" fillId="0" borderId="2" xfId="132" applyNumberFormat="1" applyFont="1" applyBorder="1" applyAlignment="1">
      <alignment vertical="center"/>
    </xf>
    <xf numFmtId="0" fontId="20" fillId="0" borderId="2" xfId="131" applyFont="1" applyBorder="1" applyAlignment="1">
      <alignment horizontal="right" vertical="center"/>
    </xf>
    <xf numFmtId="0" fontId="20" fillId="0" borderId="2" xfId="131" applyFont="1" applyBorder="1" applyAlignment="1">
      <alignment vertical="center" wrapText="1"/>
    </xf>
    <xf numFmtId="4" fontId="20" fillId="5" borderId="2" xfId="132" applyNumberFormat="1" applyFont="1" applyFill="1" applyBorder="1" applyAlignment="1">
      <alignment vertical="center"/>
    </xf>
    <xf numFmtId="4" fontId="20" fillId="0" borderId="2" xfId="132" applyNumberFormat="1" applyFont="1" applyBorder="1" applyAlignment="1">
      <alignment vertical="center"/>
    </xf>
    <xf numFmtId="4" fontId="32" fillId="0" borderId="2" xfId="0" applyNumberFormat="1" applyFont="1" applyBorder="1" applyAlignment="1">
      <alignment vertical="center"/>
    </xf>
    <xf numFmtId="4" fontId="32" fillId="2" borderId="2" xfId="0" applyNumberFormat="1" applyFont="1" applyFill="1" applyBorder="1" applyAlignment="1">
      <alignment vertical="center"/>
    </xf>
    <xf numFmtId="0" fontId="20" fillId="0" borderId="2" xfId="103" applyNumberFormat="1" applyFont="1" applyBorder="1" applyAlignment="1">
      <alignment horizontal="center" vertical="center" wrapText="1"/>
    </xf>
    <xf numFmtId="0" fontId="4" fillId="0" borderId="0" xfId="127" applyFont="1" applyAlignment="1"/>
    <xf numFmtId="4" fontId="21" fillId="0" borderId="2" xfId="0" applyNumberFormat="1" applyFont="1" applyBorder="1"/>
    <xf numFmtId="0" fontId="32" fillId="0" borderId="2" xfId="124" quotePrefix="1" applyFont="1" applyBorder="1" applyAlignment="1">
      <alignment horizontal="center" vertical="center" wrapText="1"/>
    </xf>
    <xf numFmtId="4" fontId="32" fillId="0" borderId="2" xfId="124" quotePrefix="1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4" fontId="32" fillId="0" borderId="2" xfId="124" applyNumberFormat="1" applyFont="1" applyBorder="1" applyAlignment="1">
      <alignment vertical="center" wrapText="1"/>
    </xf>
    <xf numFmtId="4" fontId="32" fillId="0" borderId="2" xfId="0" applyNumberFormat="1" applyFont="1" applyBorder="1" applyAlignment="1">
      <alignment horizontal="right" vertical="center"/>
    </xf>
    <xf numFmtId="0" fontId="33" fillId="0" borderId="2" xfId="124" quotePrefix="1" applyNumberFormat="1" applyFont="1" applyBorder="1" applyAlignment="1">
      <alignment horizontal="center" vertical="center" wrapText="1"/>
    </xf>
    <xf numFmtId="0" fontId="20" fillId="4" borderId="2" xfId="0" applyFont="1" applyFill="1" applyBorder="1" applyAlignment="1">
      <alignment vertical="center" wrapText="1"/>
    </xf>
    <xf numFmtId="4" fontId="31" fillId="4" borderId="2" xfId="126" applyNumberFormat="1" applyFont="1" applyFill="1" applyBorder="1" applyAlignment="1">
      <alignment vertical="center" wrapText="1"/>
    </xf>
    <xf numFmtId="0" fontId="21" fillId="0" borderId="0" xfId="113" applyFont="1"/>
    <xf numFmtId="0" fontId="20" fillId="0" borderId="2" xfId="133" quotePrefix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 wrapText="1"/>
    </xf>
    <xf numFmtId="4" fontId="31" fillId="5" borderId="2" xfId="126" applyNumberFormat="1" applyFont="1" applyFill="1" applyBorder="1" applyAlignment="1">
      <alignment vertical="center" wrapText="1"/>
    </xf>
    <xf numFmtId="4" fontId="21" fillId="0" borderId="2" xfId="134" quotePrefix="1" applyNumberFormat="1" applyFont="1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21" fillId="0" borderId="0" xfId="113" applyFont="1" applyAlignment="1">
      <alignment horizontal="center" wrapText="1"/>
    </xf>
    <xf numFmtId="0" fontId="14" fillId="0" borderId="0" xfId="113" applyAlignment="1">
      <alignment horizontal="center"/>
    </xf>
    <xf numFmtId="0" fontId="4" fillId="0" borderId="0" xfId="131" applyFont="1" applyAlignment="1">
      <alignment horizontal="left" wrapText="1"/>
    </xf>
    <xf numFmtId="0" fontId="21" fillId="0" borderId="0" xfId="131" applyFont="1" applyAlignment="1">
      <alignment horizontal="center" wrapText="1"/>
    </xf>
    <xf numFmtId="0" fontId="4" fillId="0" borderId="0" xfId="131" applyAlignment="1">
      <alignment horizontal="center"/>
    </xf>
    <xf numFmtId="0" fontId="14" fillId="0" borderId="0" xfId="113" applyAlignment="1">
      <alignment horizontal="left"/>
    </xf>
    <xf numFmtId="0" fontId="3" fillId="0" borderId="0" xfId="113" applyFont="1" applyAlignment="1">
      <alignment horizontal="left" wrapText="1"/>
    </xf>
    <xf numFmtId="0" fontId="14" fillId="0" borderId="0" xfId="113" applyFont="1" applyAlignment="1">
      <alignment horizontal="left" wrapText="1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11" xfId="0" applyFont="1" applyBorder="1" applyAlignment="1"/>
    <xf numFmtId="0" fontId="20" fillId="0" borderId="4" xfId="0" applyFont="1" applyBorder="1" applyAlignment="1"/>
    <xf numFmtId="0" fontId="20" fillId="0" borderId="0" xfId="129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7" fillId="0" borderId="2" xfId="126" applyBorder="1" applyAlignment="1">
      <alignment horizontal="center" vertical="center" wrapText="1"/>
    </xf>
    <xf numFmtId="0" fontId="7" fillId="0" borderId="0" xfId="126" applyFont="1" applyAlignment="1">
      <alignment horizontal="center" wrapText="1"/>
    </xf>
    <xf numFmtId="0" fontId="7" fillId="2" borderId="2" xfId="126" applyFill="1" applyBorder="1" applyAlignment="1">
      <alignment horizontal="center" vertical="center" wrapText="1"/>
    </xf>
    <xf numFmtId="0" fontId="2" fillId="0" borderId="0" xfId="126" applyFont="1" applyAlignment="1">
      <alignment horizontal="left"/>
    </xf>
    <xf numFmtId="0" fontId="7" fillId="0" borderId="0" xfId="126" applyFont="1" applyAlignment="1">
      <alignment horizontal="left"/>
    </xf>
    <xf numFmtId="0" fontId="7" fillId="0" borderId="0" xfId="126" applyAlignment="1">
      <alignment horizontal="left" wrapText="1"/>
    </xf>
    <xf numFmtId="0" fontId="21" fillId="0" borderId="0" xfId="126" applyFont="1" applyAlignment="1">
      <alignment horizontal="center"/>
    </xf>
    <xf numFmtId="0" fontId="7" fillId="0" borderId="0" xfId="126" applyAlignment="1">
      <alignment horizontal="center"/>
    </xf>
    <xf numFmtId="0" fontId="30" fillId="0" borderId="2" xfId="126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7" fillId="0" borderId="16" xfId="0" applyFont="1" applyBorder="1" applyAlignment="1">
      <alignment horizontal="center" vertical="center" wrapText="1"/>
    </xf>
    <xf numFmtId="164" fontId="37" fillId="0" borderId="12" xfId="103" applyFont="1" applyBorder="1" applyAlignment="1">
      <alignment horizontal="center" vertical="center" wrapText="1"/>
    </xf>
    <xf numFmtId="164" fontId="37" fillId="0" borderId="16" xfId="103" applyFont="1" applyBorder="1" applyAlignment="1">
      <alignment horizontal="center" vertical="center" wrapText="1"/>
    </xf>
    <xf numFmtId="164" fontId="37" fillId="0" borderId="17" xfId="103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164" fontId="20" fillId="0" borderId="5" xfId="103" applyFont="1" applyBorder="1" applyAlignment="1">
      <alignment horizontal="center"/>
    </xf>
    <xf numFmtId="164" fontId="20" fillId="0" borderId="2" xfId="103" applyFont="1" applyBorder="1" applyAlignment="1">
      <alignment horizontal="center"/>
    </xf>
    <xf numFmtId="164" fontId="22" fillId="0" borderId="0" xfId="103" applyFont="1" applyAlignment="1">
      <alignment horizontal="center"/>
    </xf>
    <xf numFmtId="164" fontId="21" fillId="0" borderId="0" xfId="103" applyFont="1" applyAlignment="1">
      <alignment horizontal="center"/>
    </xf>
    <xf numFmtId="164" fontId="20" fillId="0" borderId="0" xfId="103" applyFont="1" applyAlignment="1">
      <alignment horizontal="center"/>
    </xf>
    <xf numFmtId="164" fontId="20" fillId="0" borderId="3" xfId="103" applyFont="1" applyBorder="1" applyAlignment="1">
      <alignment horizontal="center" vertical="top" wrapText="1"/>
    </xf>
    <xf numFmtId="164" fontId="20" fillId="0" borderId="4" xfId="103" applyFont="1" applyBorder="1" applyAlignment="1">
      <alignment horizontal="center" vertical="top" wrapText="1"/>
    </xf>
    <xf numFmtId="166" fontId="20" fillId="0" borderId="7" xfId="103" applyNumberFormat="1" applyFont="1" applyBorder="1" applyAlignment="1">
      <alignment horizontal="center" vertical="top" wrapText="1"/>
    </xf>
    <xf numFmtId="166" fontId="20" fillId="0" borderId="8" xfId="103" applyNumberFormat="1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5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8" fillId="0" borderId="0" xfId="124" applyFont="1" applyAlignment="1">
      <alignment horizontal="left" wrapText="1"/>
    </xf>
    <xf numFmtId="0" fontId="8" fillId="0" borderId="0" xfId="124" applyAlignment="1">
      <alignment horizontal="left" wrapText="1"/>
    </xf>
    <xf numFmtId="0" fontId="3" fillId="0" borderId="0" xfId="124" applyFont="1" applyAlignment="1">
      <alignment horizontal="left" wrapText="1"/>
    </xf>
    <xf numFmtId="0" fontId="1" fillId="0" borderId="0" xfId="115" applyFont="1" applyAlignment="1"/>
  </cellXfs>
  <cellStyles count="135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4"/>
    <cellStyle name="Обычный 5 7 3 2" xfId="133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zoomScaleNormal="100" zoomScalePageLayoutView="55" workbookViewId="0">
      <selection activeCell="C3" sqref="C3:F3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0" x14ac:dyDescent="0.2">
      <c r="C1" s="331" t="s">
        <v>0</v>
      </c>
      <c r="D1" s="331"/>
      <c r="E1" s="331"/>
      <c r="F1" s="331"/>
    </row>
    <row r="2" spans="1:10" ht="12.75" customHeight="1" x14ac:dyDescent="0.2">
      <c r="C2" s="332" t="s">
        <v>343</v>
      </c>
      <c r="D2" s="333"/>
      <c r="E2" s="333"/>
      <c r="F2" s="333"/>
    </row>
    <row r="3" spans="1:10" s="2" customFormat="1" ht="12.75" customHeight="1" x14ac:dyDescent="0.2">
      <c r="A3" s="1"/>
      <c r="B3" s="1"/>
      <c r="C3" s="334" t="s">
        <v>324</v>
      </c>
      <c r="D3" s="334"/>
      <c r="E3" s="334"/>
      <c r="F3" s="334"/>
      <c r="G3" s="325"/>
      <c r="H3" s="325"/>
      <c r="I3" s="325"/>
      <c r="J3" s="3"/>
    </row>
    <row r="4" spans="1:10" s="2" customFormat="1" ht="24" customHeight="1" x14ac:dyDescent="0.2">
      <c r="A4" s="1"/>
      <c r="B4" s="1"/>
      <c r="C4" s="1"/>
      <c r="D4" s="325"/>
      <c r="E4" s="325"/>
      <c r="F4" s="325"/>
      <c r="G4" s="325"/>
      <c r="H4" s="325"/>
      <c r="I4" s="325"/>
      <c r="J4" s="3"/>
    </row>
    <row r="5" spans="1:10" ht="28.5" customHeight="1" x14ac:dyDescent="0.2">
      <c r="A5" s="326" t="s">
        <v>331</v>
      </c>
      <c r="B5" s="327"/>
      <c r="C5" s="327"/>
      <c r="D5" s="327"/>
      <c r="E5" s="327"/>
      <c r="F5" s="327"/>
    </row>
    <row r="6" spans="1:10" ht="18" customHeight="1" x14ac:dyDescent="0.2">
      <c r="A6" s="295"/>
      <c r="B6" s="295"/>
      <c r="C6" s="328"/>
      <c r="D6" s="328"/>
      <c r="E6" s="328"/>
      <c r="F6" s="328"/>
    </row>
    <row r="7" spans="1:10" ht="12.2" customHeight="1" x14ac:dyDescent="0.2">
      <c r="A7" s="1"/>
      <c r="B7" s="1"/>
      <c r="C7" s="325"/>
      <c r="D7" s="325"/>
      <c r="E7" s="325"/>
      <c r="F7" s="325"/>
    </row>
    <row r="8" spans="1:10" ht="13.7" customHeight="1" x14ac:dyDescent="0.2">
      <c r="A8" s="329" t="s">
        <v>213</v>
      </c>
      <c r="B8" s="330"/>
      <c r="C8" s="330"/>
      <c r="D8" s="330"/>
      <c r="E8" s="330"/>
      <c r="F8" s="330"/>
    </row>
    <row r="9" spans="1:10" x14ac:dyDescent="0.2">
      <c r="A9" s="296"/>
      <c r="B9" s="297"/>
      <c r="C9" s="297"/>
      <c r="D9" s="297"/>
      <c r="E9" s="297"/>
      <c r="F9" s="297"/>
    </row>
    <row r="10" spans="1:10" ht="13.7" customHeight="1" x14ac:dyDescent="0.2">
      <c r="A10" s="335" t="s">
        <v>11</v>
      </c>
      <c r="B10" s="335" t="s">
        <v>12</v>
      </c>
      <c r="C10" s="336" t="s">
        <v>1</v>
      </c>
      <c r="D10" s="335" t="s">
        <v>2</v>
      </c>
      <c r="E10" s="335" t="s">
        <v>3</v>
      </c>
      <c r="F10" s="335"/>
    </row>
    <row r="11" spans="1:10" ht="13.7" customHeight="1" x14ac:dyDescent="0.2">
      <c r="A11" s="335"/>
      <c r="B11" s="335"/>
      <c r="C11" s="335"/>
      <c r="D11" s="335"/>
      <c r="E11" s="335" t="s">
        <v>4</v>
      </c>
      <c r="F11" s="337" t="s">
        <v>5</v>
      </c>
    </row>
    <row r="12" spans="1:10" x14ac:dyDescent="0.2">
      <c r="A12" s="335"/>
      <c r="B12" s="335"/>
      <c r="C12" s="335"/>
      <c r="D12" s="335"/>
      <c r="E12" s="335"/>
      <c r="F12" s="335"/>
    </row>
    <row r="13" spans="1:10" x14ac:dyDescent="0.2">
      <c r="A13" s="293">
        <v>1</v>
      </c>
      <c r="B13" s="293">
        <v>2</v>
      </c>
      <c r="C13" s="294">
        <v>3</v>
      </c>
      <c r="D13" s="293">
        <v>4</v>
      </c>
      <c r="E13" s="293">
        <v>5</v>
      </c>
      <c r="F13" s="293">
        <v>6</v>
      </c>
    </row>
    <row r="14" spans="1:10" ht="31.7" customHeight="1" x14ac:dyDescent="0.2">
      <c r="A14" s="79">
        <v>10000000</v>
      </c>
      <c r="B14" s="80" t="s">
        <v>273</v>
      </c>
      <c r="C14" s="213">
        <f t="shared" ref="C14:C78" si="0">D14+E14</f>
        <v>94317700</v>
      </c>
      <c r="D14" s="214">
        <f>D15+D24+D30+D38+D52</f>
        <v>94279700</v>
      </c>
      <c r="E14" s="306">
        <f>E15+E24+E30+E38+E52</f>
        <v>38000</v>
      </c>
      <c r="F14" s="214">
        <v>0</v>
      </c>
    </row>
    <row r="15" spans="1:10" ht="54" customHeight="1" x14ac:dyDescent="0.2">
      <c r="A15" s="79">
        <v>11000000</v>
      </c>
      <c r="B15" s="80" t="s">
        <v>274</v>
      </c>
      <c r="C15" s="213">
        <f t="shared" si="0"/>
        <v>58953000</v>
      </c>
      <c r="D15" s="214">
        <f>D16+D22</f>
        <v>58953000</v>
      </c>
      <c r="E15" s="214">
        <f>E16+E22</f>
        <v>0</v>
      </c>
      <c r="F15" s="214">
        <v>0</v>
      </c>
    </row>
    <row r="16" spans="1:10" ht="33" customHeight="1" x14ac:dyDescent="0.2">
      <c r="A16" s="79">
        <v>11010000</v>
      </c>
      <c r="B16" s="80" t="s">
        <v>13</v>
      </c>
      <c r="C16" s="213">
        <f t="shared" si="0"/>
        <v>58948000</v>
      </c>
      <c r="D16" s="214">
        <f>D17+D18+D19+D20+D21</f>
        <v>58948000</v>
      </c>
      <c r="E16" s="217">
        <v>0</v>
      </c>
      <c r="F16" s="214">
        <v>0</v>
      </c>
    </row>
    <row r="17" spans="1:11" ht="36" customHeight="1" x14ac:dyDescent="0.2">
      <c r="A17" s="215">
        <v>11010100</v>
      </c>
      <c r="B17" s="84" t="s">
        <v>14</v>
      </c>
      <c r="C17" s="216">
        <f t="shared" si="0"/>
        <v>44408000</v>
      </c>
      <c r="D17" s="217">
        <v>44408000</v>
      </c>
      <c r="E17" s="217">
        <v>0</v>
      </c>
      <c r="F17" s="217">
        <v>0</v>
      </c>
    </row>
    <row r="18" spans="1:11" ht="51" x14ac:dyDescent="0.2">
      <c r="A18" s="215">
        <v>11010200</v>
      </c>
      <c r="B18" s="84" t="s">
        <v>15</v>
      </c>
      <c r="C18" s="216"/>
      <c r="D18" s="217"/>
      <c r="E18" s="217"/>
      <c r="F18" s="217"/>
    </row>
    <row r="19" spans="1:11" ht="25.5" x14ac:dyDescent="0.2">
      <c r="A19" s="215">
        <v>11010400</v>
      </c>
      <c r="B19" s="84" t="s">
        <v>16</v>
      </c>
      <c r="C19" s="216">
        <f t="shared" si="0"/>
        <v>11900000</v>
      </c>
      <c r="D19" s="217">
        <v>11900000</v>
      </c>
      <c r="E19" s="217">
        <v>0</v>
      </c>
      <c r="F19" s="217">
        <v>0</v>
      </c>
    </row>
    <row r="20" spans="1:11" ht="27.2" customHeight="1" x14ac:dyDescent="0.2">
      <c r="A20" s="215">
        <v>11010500</v>
      </c>
      <c r="B20" s="84" t="s">
        <v>17</v>
      </c>
      <c r="C20" s="216">
        <f t="shared" si="0"/>
        <v>1890000</v>
      </c>
      <c r="D20" s="217">
        <v>1890000</v>
      </c>
      <c r="E20" s="217">
        <v>0</v>
      </c>
      <c r="F20" s="217">
        <v>0</v>
      </c>
    </row>
    <row r="21" spans="1:11" ht="40.700000000000003" customHeight="1" x14ac:dyDescent="0.2">
      <c r="A21" s="215">
        <v>11011300</v>
      </c>
      <c r="B21" s="322" t="s">
        <v>341</v>
      </c>
      <c r="C21" s="216">
        <f>D21</f>
        <v>750000</v>
      </c>
      <c r="D21" s="217">
        <v>750000</v>
      </c>
      <c r="E21" s="217"/>
      <c r="F21" s="217"/>
    </row>
    <row r="22" spans="1:11" ht="36" customHeight="1" x14ac:dyDescent="0.2">
      <c r="A22" s="79">
        <v>11020000</v>
      </c>
      <c r="B22" s="80" t="s">
        <v>275</v>
      </c>
      <c r="C22" s="213">
        <f t="shared" si="0"/>
        <v>5000</v>
      </c>
      <c r="D22" s="214">
        <v>5000</v>
      </c>
      <c r="E22" s="214">
        <v>0</v>
      </c>
      <c r="F22" s="214">
        <v>0</v>
      </c>
    </row>
    <row r="23" spans="1:11" ht="39.75" customHeight="1" x14ac:dyDescent="0.2">
      <c r="A23" s="215">
        <v>11020200</v>
      </c>
      <c r="B23" s="84" t="s">
        <v>276</v>
      </c>
      <c r="C23" s="216">
        <f t="shared" si="0"/>
        <v>5000</v>
      </c>
      <c r="D23" s="217">
        <v>5000</v>
      </c>
      <c r="E23" s="217">
        <v>0</v>
      </c>
      <c r="F23" s="217">
        <v>0</v>
      </c>
    </row>
    <row r="24" spans="1:11" x14ac:dyDescent="0.2">
      <c r="A24" s="79">
        <v>13000000</v>
      </c>
      <c r="B24" s="80" t="s">
        <v>277</v>
      </c>
      <c r="C24" s="213">
        <f t="shared" si="0"/>
        <v>71000</v>
      </c>
      <c r="D24" s="214">
        <f>D25+D28</f>
        <v>71000</v>
      </c>
      <c r="E24" s="214">
        <v>0</v>
      </c>
      <c r="F24" s="214">
        <v>0</v>
      </c>
    </row>
    <row r="25" spans="1:11" x14ac:dyDescent="0.2">
      <c r="A25" s="79">
        <v>13010000</v>
      </c>
      <c r="B25" s="80" t="s">
        <v>278</v>
      </c>
      <c r="C25" s="213">
        <f t="shared" si="0"/>
        <v>25000</v>
      </c>
      <c r="D25" s="214">
        <v>25000</v>
      </c>
      <c r="E25" s="214">
        <v>0</v>
      </c>
      <c r="F25" s="214">
        <v>0</v>
      </c>
    </row>
    <row r="26" spans="1:11" ht="21.2" customHeight="1" x14ac:dyDescent="0.2">
      <c r="A26" s="215">
        <v>13010100</v>
      </c>
      <c r="B26" s="84" t="s">
        <v>279</v>
      </c>
      <c r="C26" s="216">
        <f t="shared" si="0"/>
        <v>7000</v>
      </c>
      <c r="D26" s="217">
        <v>7000</v>
      </c>
      <c r="E26" s="217">
        <v>0</v>
      </c>
      <c r="F26" s="217">
        <v>0</v>
      </c>
    </row>
    <row r="27" spans="1:11" ht="51" x14ac:dyDescent="0.2">
      <c r="A27" s="215">
        <v>13010200</v>
      </c>
      <c r="B27" s="84" t="s">
        <v>280</v>
      </c>
      <c r="C27" s="216">
        <f t="shared" si="0"/>
        <v>18000</v>
      </c>
      <c r="D27" s="217">
        <v>18000</v>
      </c>
      <c r="E27" s="217">
        <v>0</v>
      </c>
      <c r="F27" s="217">
        <v>0</v>
      </c>
    </row>
    <row r="28" spans="1:11" ht="25.5" x14ac:dyDescent="0.2">
      <c r="A28" s="79">
        <v>13030000</v>
      </c>
      <c r="B28" s="80" t="s">
        <v>18</v>
      </c>
      <c r="C28" s="213">
        <f t="shared" si="0"/>
        <v>46000</v>
      </c>
      <c r="D28" s="214">
        <f>D29</f>
        <v>46000</v>
      </c>
      <c r="E28" s="214">
        <v>0</v>
      </c>
      <c r="F28" s="214">
        <v>0</v>
      </c>
      <c r="K28" s="252"/>
    </row>
    <row r="29" spans="1:11" ht="25.5" x14ac:dyDescent="0.2">
      <c r="A29" s="215">
        <v>13030100</v>
      </c>
      <c r="B29" s="84" t="s">
        <v>19</v>
      </c>
      <c r="C29" s="216">
        <f t="shared" si="0"/>
        <v>46000</v>
      </c>
      <c r="D29" s="217">
        <v>46000</v>
      </c>
      <c r="E29" s="217">
        <v>0</v>
      </c>
      <c r="F29" s="217">
        <v>0</v>
      </c>
      <c r="K29" s="252"/>
    </row>
    <row r="30" spans="1:11" x14ac:dyDescent="0.2">
      <c r="A30" s="79">
        <v>14000000</v>
      </c>
      <c r="B30" s="80" t="s">
        <v>281</v>
      </c>
      <c r="C30" s="213">
        <f t="shared" si="0"/>
        <v>4685000</v>
      </c>
      <c r="D30" s="214">
        <f>D31+D33+D35</f>
        <v>4685000</v>
      </c>
      <c r="E30" s="214">
        <v>0</v>
      </c>
      <c r="F30" s="214">
        <v>0</v>
      </c>
    </row>
    <row r="31" spans="1:11" ht="25.5" x14ac:dyDescent="0.2">
      <c r="A31" s="79">
        <v>14020000</v>
      </c>
      <c r="B31" s="80" t="s">
        <v>282</v>
      </c>
      <c r="C31" s="213">
        <f t="shared" si="0"/>
        <v>158000</v>
      </c>
      <c r="D31" s="214">
        <f>D32</f>
        <v>158000</v>
      </c>
      <c r="E31" s="214">
        <v>0</v>
      </c>
      <c r="F31" s="214">
        <v>0</v>
      </c>
    </row>
    <row r="32" spans="1:11" x14ac:dyDescent="0.2">
      <c r="A32" s="215">
        <v>14021900</v>
      </c>
      <c r="B32" s="84" t="s">
        <v>20</v>
      </c>
      <c r="C32" s="216">
        <f t="shared" si="0"/>
        <v>158000</v>
      </c>
      <c r="D32" s="217">
        <v>158000</v>
      </c>
      <c r="E32" s="217">
        <v>0</v>
      </c>
      <c r="F32" s="217">
        <v>0</v>
      </c>
    </row>
    <row r="33" spans="1:10" ht="25.5" x14ac:dyDescent="0.2">
      <c r="A33" s="79">
        <v>14030000</v>
      </c>
      <c r="B33" s="80" t="s">
        <v>283</v>
      </c>
      <c r="C33" s="213">
        <f t="shared" si="0"/>
        <v>592000</v>
      </c>
      <c r="D33" s="214">
        <f>D34</f>
        <v>592000</v>
      </c>
      <c r="E33" s="214">
        <v>0</v>
      </c>
      <c r="F33" s="214">
        <v>0</v>
      </c>
    </row>
    <row r="34" spans="1:10" x14ac:dyDescent="0.2">
      <c r="A34" s="215">
        <v>14031900</v>
      </c>
      <c r="B34" s="84" t="s">
        <v>20</v>
      </c>
      <c r="C34" s="216">
        <f t="shared" si="0"/>
        <v>592000</v>
      </c>
      <c r="D34" s="217">
        <v>592000</v>
      </c>
      <c r="E34" s="217">
        <v>0</v>
      </c>
      <c r="F34" s="217">
        <v>0</v>
      </c>
      <c r="J34" s="252"/>
    </row>
    <row r="35" spans="1:10" ht="25.5" x14ac:dyDescent="0.2">
      <c r="A35" s="79">
        <v>14040000</v>
      </c>
      <c r="B35" s="80" t="s">
        <v>284</v>
      </c>
      <c r="C35" s="213">
        <f t="shared" si="0"/>
        <v>3935000</v>
      </c>
      <c r="D35" s="214">
        <f>D36+D37</f>
        <v>3935000</v>
      </c>
      <c r="E35" s="214">
        <v>0</v>
      </c>
      <c r="F35" s="214">
        <v>0</v>
      </c>
    </row>
    <row r="36" spans="1:10" ht="33" customHeight="1" x14ac:dyDescent="0.2">
      <c r="A36" s="215">
        <v>14040100</v>
      </c>
      <c r="B36" s="84" t="s">
        <v>285</v>
      </c>
      <c r="C36" s="216">
        <f t="shared" si="0"/>
        <v>1980000</v>
      </c>
      <c r="D36" s="217">
        <v>1980000</v>
      </c>
      <c r="E36" s="217">
        <v>0</v>
      </c>
      <c r="F36" s="217">
        <v>0</v>
      </c>
    </row>
    <row r="37" spans="1:10" ht="51" x14ac:dyDescent="0.2">
      <c r="A37" s="215">
        <v>14040200</v>
      </c>
      <c r="B37" s="84" t="s">
        <v>258</v>
      </c>
      <c r="C37" s="216">
        <f t="shared" si="0"/>
        <v>1955000</v>
      </c>
      <c r="D37" s="217">
        <v>1955000</v>
      </c>
      <c r="E37" s="217">
        <v>0</v>
      </c>
      <c r="F37" s="217">
        <v>0</v>
      </c>
    </row>
    <row r="38" spans="1:10" ht="25.5" x14ac:dyDescent="0.2">
      <c r="A38" s="79">
        <v>18000000</v>
      </c>
      <c r="B38" s="80" t="s">
        <v>21</v>
      </c>
      <c r="C38" s="213">
        <f t="shared" si="0"/>
        <v>30570700</v>
      </c>
      <c r="D38" s="214">
        <f>D39+D48</f>
        <v>30570700</v>
      </c>
      <c r="E38" s="214">
        <v>0</v>
      </c>
      <c r="F38" s="214">
        <v>0</v>
      </c>
    </row>
    <row r="39" spans="1:10" x14ac:dyDescent="0.2">
      <c r="A39" s="79">
        <v>18010000</v>
      </c>
      <c r="B39" s="80" t="s">
        <v>286</v>
      </c>
      <c r="C39" s="213">
        <f t="shared" si="0"/>
        <v>10332900</v>
      </c>
      <c r="D39" s="214">
        <f>D40+D41+D42+D43+D44+D45+D46+D47</f>
        <v>10332900</v>
      </c>
      <c r="E39" s="214">
        <v>0</v>
      </c>
      <c r="F39" s="214">
        <v>0</v>
      </c>
    </row>
    <row r="40" spans="1:10" ht="38.25" x14ac:dyDescent="0.2">
      <c r="A40" s="215">
        <v>18010200</v>
      </c>
      <c r="B40" s="84" t="s">
        <v>287</v>
      </c>
      <c r="C40" s="216">
        <f t="shared" si="0"/>
        <v>67000</v>
      </c>
      <c r="D40" s="217">
        <v>67000</v>
      </c>
      <c r="E40" s="217">
        <v>0</v>
      </c>
      <c r="F40" s="217">
        <v>0</v>
      </c>
    </row>
    <row r="41" spans="1:10" ht="38.25" x14ac:dyDescent="0.2">
      <c r="A41" s="215">
        <v>18010300</v>
      </c>
      <c r="B41" s="84" t="s">
        <v>288</v>
      </c>
      <c r="C41" s="216">
        <f t="shared" si="0"/>
        <v>23900</v>
      </c>
      <c r="D41" s="217">
        <v>23900</v>
      </c>
      <c r="E41" s="217">
        <v>0</v>
      </c>
      <c r="F41" s="217">
        <v>0</v>
      </c>
    </row>
    <row r="42" spans="1:10" ht="38.25" x14ac:dyDescent="0.2">
      <c r="A42" s="215">
        <v>18010400</v>
      </c>
      <c r="B42" s="84" t="s">
        <v>289</v>
      </c>
      <c r="C42" s="216">
        <f t="shared" si="0"/>
        <v>740000</v>
      </c>
      <c r="D42" s="217">
        <v>740000</v>
      </c>
      <c r="E42" s="217">
        <v>0</v>
      </c>
      <c r="F42" s="217">
        <v>0</v>
      </c>
    </row>
    <row r="43" spans="1:10" x14ac:dyDescent="0.2">
      <c r="A43" s="215">
        <v>18010500</v>
      </c>
      <c r="B43" s="84" t="s">
        <v>290</v>
      </c>
      <c r="C43" s="216">
        <f t="shared" si="0"/>
        <v>2137000</v>
      </c>
      <c r="D43" s="217">
        <v>2137000</v>
      </c>
      <c r="E43" s="217">
        <v>0</v>
      </c>
      <c r="F43" s="217">
        <v>0</v>
      </c>
    </row>
    <row r="44" spans="1:10" x14ac:dyDescent="0.2">
      <c r="A44" s="215">
        <v>18010600</v>
      </c>
      <c r="B44" s="84" t="s">
        <v>291</v>
      </c>
      <c r="C44" s="216">
        <f t="shared" si="0"/>
        <v>4520000</v>
      </c>
      <c r="D44" s="217">
        <v>4520000</v>
      </c>
      <c r="E44" s="217">
        <v>0</v>
      </c>
      <c r="F44" s="217">
        <v>0</v>
      </c>
    </row>
    <row r="45" spans="1:10" x14ac:dyDescent="0.2">
      <c r="A45" s="215">
        <v>18010700</v>
      </c>
      <c r="B45" s="84" t="s">
        <v>292</v>
      </c>
      <c r="C45" s="216">
        <f t="shared" si="0"/>
        <v>1800000</v>
      </c>
      <c r="D45" s="217">
        <v>1800000</v>
      </c>
      <c r="E45" s="217">
        <v>0</v>
      </c>
      <c r="F45" s="217">
        <v>0</v>
      </c>
    </row>
    <row r="46" spans="1:10" x14ac:dyDescent="0.2">
      <c r="A46" s="215">
        <v>18010900</v>
      </c>
      <c r="B46" s="84" t="s">
        <v>293</v>
      </c>
      <c r="C46" s="216">
        <f t="shared" si="0"/>
        <v>966000</v>
      </c>
      <c r="D46" s="217">
        <v>966000</v>
      </c>
      <c r="E46" s="217">
        <v>0</v>
      </c>
      <c r="F46" s="217">
        <v>0</v>
      </c>
    </row>
    <row r="47" spans="1:10" x14ac:dyDescent="0.2">
      <c r="A47" s="215">
        <v>18011100</v>
      </c>
      <c r="B47" s="84" t="s">
        <v>294</v>
      </c>
      <c r="C47" s="216">
        <f t="shared" si="0"/>
        <v>79000</v>
      </c>
      <c r="D47" s="217">
        <v>79000</v>
      </c>
      <c r="E47" s="217">
        <v>0</v>
      </c>
      <c r="F47" s="217">
        <v>0</v>
      </c>
    </row>
    <row r="48" spans="1:10" x14ac:dyDescent="0.2">
      <c r="A48" s="79">
        <v>18050000</v>
      </c>
      <c r="B48" s="80" t="s">
        <v>295</v>
      </c>
      <c r="C48" s="213">
        <f t="shared" si="0"/>
        <v>20237800</v>
      </c>
      <c r="D48" s="214">
        <f>D49+D50+D51</f>
        <v>20237800</v>
      </c>
      <c r="E48" s="214">
        <v>0</v>
      </c>
      <c r="F48" s="214">
        <v>0</v>
      </c>
    </row>
    <row r="49" spans="1:6" ht="43.5" customHeight="1" x14ac:dyDescent="0.2">
      <c r="A49" s="215">
        <v>18050300</v>
      </c>
      <c r="B49" s="84" t="s">
        <v>296</v>
      </c>
      <c r="C49" s="216">
        <f t="shared" si="0"/>
        <v>270000</v>
      </c>
      <c r="D49" s="217">
        <v>270000</v>
      </c>
      <c r="E49" s="217">
        <v>0</v>
      </c>
      <c r="F49" s="217">
        <v>0</v>
      </c>
    </row>
    <row r="50" spans="1:6" x14ac:dyDescent="0.2">
      <c r="A50" s="215">
        <v>18050400</v>
      </c>
      <c r="B50" s="84" t="s">
        <v>297</v>
      </c>
      <c r="C50" s="216">
        <f t="shared" si="0"/>
        <v>6067800</v>
      </c>
      <c r="D50" s="217">
        <v>6067800</v>
      </c>
      <c r="E50" s="217">
        <v>0</v>
      </c>
      <c r="F50" s="217">
        <v>0</v>
      </c>
    </row>
    <row r="51" spans="1:6" ht="38.25" x14ac:dyDescent="0.2">
      <c r="A51" s="215">
        <v>18050500</v>
      </c>
      <c r="B51" s="84" t="s">
        <v>298</v>
      </c>
      <c r="C51" s="216">
        <f t="shared" si="0"/>
        <v>13900000</v>
      </c>
      <c r="D51" s="217">
        <v>13900000</v>
      </c>
      <c r="E51" s="217">
        <v>0</v>
      </c>
      <c r="F51" s="217">
        <v>0</v>
      </c>
    </row>
    <row r="52" spans="1:6" ht="57.2" customHeight="1" x14ac:dyDescent="0.2">
      <c r="A52" s="79">
        <v>19000000</v>
      </c>
      <c r="B52" s="80" t="s">
        <v>299</v>
      </c>
      <c r="C52" s="213">
        <f t="shared" si="0"/>
        <v>38000</v>
      </c>
      <c r="D52" s="214">
        <v>0</v>
      </c>
      <c r="E52" s="306">
        <f>E53</f>
        <v>38000</v>
      </c>
      <c r="F52" s="214">
        <v>0</v>
      </c>
    </row>
    <row r="53" spans="1:6" x14ac:dyDescent="0.2">
      <c r="A53" s="79">
        <v>19010000</v>
      </c>
      <c r="B53" s="80" t="s">
        <v>300</v>
      </c>
      <c r="C53" s="213">
        <f t="shared" si="0"/>
        <v>38000</v>
      </c>
      <c r="D53" s="214">
        <v>0</v>
      </c>
      <c r="E53" s="306">
        <f>E54+E55+E56</f>
        <v>38000</v>
      </c>
      <c r="F53" s="214">
        <v>0</v>
      </c>
    </row>
    <row r="54" spans="1:6" ht="51" x14ac:dyDescent="0.2">
      <c r="A54" s="215">
        <v>19010100</v>
      </c>
      <c r="B54" s="84" t="s">
        <v>22</v>
      </c>
      <c r="C54" s="216">
        <f t="shared" si="0"/>
        <v>4000</v>
      </c>
      <c r="D54" s="217">
        <v>0</v>
      </c>
      <c r="E54" s="217">
        <v>4000</v>
      </c>
      <c r="F54" s="217">
        <v>0</v>
      </c>
    </row>
    <row r="55" spans="1:6" ht="25.5" x14ac:dyDescent="0.2">
      <c r="A55" s="215">
        <v>19010200</v>
      </c>
      <c r="B55" s="84" t="s">
        <v>301</v>
      </c>
      <c r="C55" s="216">
        <f t="shared" si="0"/>
        <v>30000</v>
      </c>
      <c r="D55" s="217">
        <v>0</v>
      </c>
      <c r="E55" s="217">
        <v>30000</v>
      </c>
      <c r="F55" s="217">
        <v>0</v>
      </c>
    </row>
    <row r="56" spans="1:6" ht="38.25" x14ac:dyDescent="0.2">
      <c r="A56" s="215">
        <v>19010300</v>
      </c>
      <c r="B56" s="84" t="s">
        <v>302</v>
      </c>
      <c r="C56" s="216">
        <f t="shared" si="0"/>
        <v>4000</v>
      </c>
      <c r="D56" s="217">
        <v>0</v>
      </c>
      <c r="E56" s="217">
        <v>4000</v>
      </c>
      <c r="F56" s="217">
        <v>0</v>
      </c>
    </row>
    <row r="57" spans="1:6" x14ac:dyDescent="0.2">
      <c r="A57" s="79">
        <v>20000000</v>
      </c>
      <c r="B57" s="80" t="s">
        <v>303</v>
      </c>
      <c r="C57" s="213">
        <f t="shared" si="0"/>
        <v>1524000</v>
      </c>
      <c r="D57" s="214">
        <f>D58+D61+D71</f>
        <v>222000</v>
      </c>
      <c r="E57" s="306">
        <f>E58+E61+E71+E74</f>
        <v>1302000</v>
      </c>
      <c r="F57" s="214">
        <v>0</v>
      </c>
    </row>
    <row r="58" spans="1:6" x14ac:dyDescent="0.2">
      <c r="A58" s="79">
        <v>21000000</v>
      </c>
      <c r="B58" s="80" t="s">
        <v>304</v>
      </c>
      <c r="C58" s="213">
        <f t="shared" si="0"/>
        <v>36000</v>
      </c>
      <c r="D58" s="214">
        <f>D59</f>
        <v>36000</v>
      </c>
      <c r="E58" s="214">
        <v>0</v>
      </c>
      <c r="F58" s="214">
        <v>0</v>
      </c>
    </row>
    <row r="59" spans="1:6" x14ac:dyDescent="0.2">
      <c r="A59" s="79">
        <v>21080000</v>
      </c>
      <c r="B59" s="80" t="s">
        <v>305</v>
      </c>
      <c r="C59" s="213">
        <f t="shared" si="0"/>
        <v>36000</v>
      </c>
      <c r="D59" s="214">
        <f>D60</f>
        <v>36000</v>
      </c>
      <c r="E59" s="214">
        <v>0</v>
      </c>
      <c r="F59" s="214">
        <v>0</v>
      </c>
    </row>
    <row r="60" spans="1:6" x14ac:dyDescent="0.2">
      <c r="A60" s="215">
        <v>21081100</v>
      </c>
      <c r="B60" s="84" t="s">
        <v>306</v>
      </c>
      <c r="C60" s="216">
        <f t="shared" si="0"/>
        <v>36000</v>
      </c>
      <c r="D60" s="217">
        <v>36000</v>
      </c>
      <c r="E60" s="217">
        <v>0</v>
      </c>
      <c r="F60" s="217">
        <v>0</v>
      </c>
    </row>
    <row r="61" spans="1:6" ht="25.5" x14ac:dyDescent="0.2">
      <c r="A61" s="79">
        <v>22000000</v>
      </c>
      <c r="B61" s="80" t="s">
        <v>307</v>
      </c>
      <c r="C61" s="213">
        <f t="shared" si="0"/>
        <v>130000</v>
      </c>
      <c r="D61" s="214">
        <f>D62+D66+D68</f>
        <v>130000</v>
      </c>
      <c r="E61" s="214">
        <v>0</v>
      </c>
      <c r="F61" s="214">
        <v>0</v>
      </c>
    </row>
    <row r="62" spans="1:6" x14ac:dyDescent="0.2">
      <c r="A62" s="79">
        <v>22010000</v>
      </c>
      <c r="B62" s="80" t="s">
        <v>23</v>
      </c>
      <c r="C62" s="213">
        <f t="shared" si="0"/>
        <v>126000</v>
      </c>
      <c r="D62" s="214">
        <f>D63+D64+D65</f>
        <v>126000</v>
      </c>
      <c r="E62" s="214">
        <v>0</v>
      </c>
      <c r="F62" s="214">
        <v>0</v>
      </c>
    </row>
    <row r="63" spans="1:6" ht="38.25" x14ac:dyDescent="0.2">
      <c r="A63" s="215">
        <v>22010300</v>
      </c>
      <c r="B63" s="84" t="s">
        <v>24</v>
      </c>
      <c r="C63" s="216">
        <f t="shared" si="0"/>
        <v>25000</v>
      </c>
      <c r="D63" s="217">
        <v>25000</v>
      </c>
      <c r="E63" s="217">
        <v>0</v>
      </c>
      <c r="F63" s="217">
        <v>0</v>
      </c>
    </row>
    <row r="64" spans="1:6" x14ac:dyDescent="0.2">
      <c r="A64" s="215">
        <v>22012500</v>
      </c>
      <c r="B64" s="84" t="s">
        <v>25</v>
      </c>
      <c r="C64" s="216">
        <f t="shared" si="0"/>
        <v>32000</v>
      </c>
      <c r="D64" s="217">
        <v>32000</v>
      </c>
      <c r="E64" s="217">
        <v>0</v>
      </c>
      <c r="F64" s="217">
        <v>0</v>
      </c>
    </row>
    <row r="65" spans="1:6" ht="25.5" x14ac:dyDescent="0.2">
      <c r="A65" s="215">
        <v>22012600</v>
      </c>
      <c r="B65" s="84" t="s">
        <v>308</v>
      </c>
      <c r="C65" s="216">
        <f t="shared" si="0"/>
        <v>69000</v>
      </c>
      <c r="D65" s="217">
        <v>69000</v>
      </c>
      <c r="E65" s="217">
        <v>0</v>
      </c>
      <c r="F65" s="217">
        <v>0</v>
      </c>
    </row>
    <row r="66" spans="1:6" ht="25.5" x14ac:dyDescent="0.2">
      <c r="A66" s="79">
        <v>22080000</v>
      </c>
      <c r="B66" s="80" t="s">
        <v>309</v>
      </c>
      <c r="C66" s="213">
        <f t="shared" si="0"/>
        <v>2000</v>
      </c>
      <c r="D66" s="214">
        <f>D67</f>
        <v>2000</v>
      </c>
      <c r="E66" s="214">
        <v>0</v>
      </c>
      <c r="F66" s="214">
        <v>0</v>
      </c>
    </row>
    <row r="67" spans="1:6" ht="38.25" x14ac:dyDescent="0.2">
      <c r="A67" s="215">
        <v>22080400</v>
      </c>
      <c r="B67" s="84" t="s">
        <v>26</v>
      </c>
      <c r="C67" s="216">
        <f t="shared" si="0"/>
        <v>2000</v>
      </c>
      <c r="D67" s="217">
        <v>2000</v>
      </c>
      <c r="E67" s="217">
        <v>0</v>
      </c>
      <c r="F67" s="217">
        <v>0</v>
      </c>
    </row>
    <row r="68" spans="1:6" ht="35.450000000000003" customHeight="1" x14ac:dyDescent="0.2">
      <c r="A68" s="79">
        <v>22090000</v>
      </c>
      <c r="B68" s="80" t="s">
        <v>310</v>
      </c>
      <c r="C68" s="213">
        <f t="shared" si="0"/>
        <v>2000</v>
      </c>
      <c r="D68" s="214">
        <f>D69+D70</f>
        <v>2000</v>
      </c>
      <c r="E68" s="214">
        <v>0</v>
      </c>
      <c r="F68" s="214">
        <v>0</v>
      </c>
    </row>
    <row r="69" spans="1:6" ht="38.25" x14ac:dyDescent="0.2">
      <c r="A69" s="215">
        <v>22090100</v>
      </c>
      <c r="B69" s="84" t="s">
        <v>311</v>
      </c>
      <c r="C69" s="216">
        <f t="shared" si="0"/>
        <v>1000</v>
      </c>
      <c r="D69" s="217">
        <v>1000</v>
      </c>
      <c r="E69" s="217">
        <v>0</v>
      </c>
      <c r="F69" s="217">
        <v>0</v>
      </c>
    </row>
    <row r="70" spans="1:6" ht="25.5" x14ac:dyDescent="0.2">
      <c r="A70" s="215">
        <v>22090400</v>
      </c>
      <c r="B70" s="84" t="s">
        <v>312</v>
      </c>
      <c r="C70" s="216">
        <f t="shared" si="0"/>
        <v>1000</v>
      </c>
      <c r="D70" s="217">
        <v>1000</v>
      </c>
      <c r="E70" s="217">
        <v>0</v>
      </c>
      <c r="F70" s="217">
        <v>0</v>
      </c>
    </row>
    <row r="71" spans="1:6" x14ac:dyDescent="0.2">
      <c r="A71" s="79">
        <v>24000000</v>
      </c>
      <c r="B71" s="80" t="s">
        <v>313</v>
      </c>
      <c r="C71" s="213">
        <f t="shared" si="0"/>
        <v>56000</v>
      </c>
      <c r="D71" s="214">
        <f>D72</f>
        <v>56000</v>
      </c>
      <c r="E71" s="214">
        <v>0</v>
      </c>
      <c r="F71" s="214">
        <v>0</v>
      </c>
    </row>
    <row r="72" spans="1:6" x14ac:dyDescent="0.2">
      <c r="A72" s="79">
        <v>24060000</v>
      </c>
      <c r="B72" s="80" t="s">
        <v>305</v>
      </c>
      <c r="C72" s="213">
        <f t="shared" si="0"/>
        <v>56000</v>
      </c>
      <c r="D72" s="214">
        <f>D73</f>
        <v>56000</v>
      </c>
      <c r="E72" s="214">
        <v>0</v>
      </c>
      <c r="F72" s="214">
        <v>0</v>
      </c>
    </row>
    <row r="73" spans="1:6" x14ac:dyDescent="0.2">
      <c r="A73" s="215">
        <v>24060300</v>
      </c>
      <c r="B73" s="84" t="s">
        <v>305</v>
      </c>
      <c r="C73" s="216">
        <f t="shared" si="0"/>
        <v>56000</v>
      </c>
      <c r="D73" s="217">
        <v>56000</v>
      </c>
      <c r="E73" s="217">
        <v>0</v>
      </c>
      <c r="F73" s="217">
        <v>0</v>
      </c>
    </row>
    <row r="74" spans="1:6" x14ac:dyDescent="0.2">
      <c r="A74" s="79">
        <v>25000000</v>
      </c>
      <c r="B74" s="80" t="s">
        <v>314</v>
      </c>
      <c r="C74" s="213">
        <f t="shared" si="0"/>
        <v>1302000</v>
      </c>
      <c r="D74" s="214">
        <v>0</v>
      </c>
      <c r="E74" s="306">
        <f>E75</f>
        <v>1302000</v>
      </c>
      <c r="F74" s="214">
        <v>0</v>
      </c>
    </row>
    <row r="75" spans="1:6" ht="25.5" x14ac:dyDescent="0.2">
      <c r="A75" s="79">
        <v>25010000</v>
      </c>
      <c r="B75" s="80" t="s">
        <v>315</v>
      </c>
      <c r="C75" s="213">
        <f t="shared" si="0"/>
        <v>1302000</v>
      </c>
      <c r="D75" s="214">
        <v>0</v>
      </c>
      <c r="E75" s="306">
        <f>E76+E77</f>
        <v>1302000</v>
      </c>
      <c r="F75" s="214">
        <v>0</v>
      </c>
    </row>
    <row r="76" spans="1:6" ht="25.5" x14ac:dyDescent="0.2">
      <c r="A76" s="215">
        <v>25010100</v>
      </c>
      <c r="B76" s="84" t="s">
        <v>316</v>
      </c>
      <c r="C76" s="216">
        <f t="shared" si="0"/>
        <v>983000</v>
      </c>
      <c r="D76" s="217">
        <v>0</v>
      </c>
      <c r="E76" s="217">
        <v>983000</v>
      </c>
      <c r="F76" s="217">
        <v>0</v>
      </c>
    </row>
    <row r="77" spans="1:6" ht="38.25" x14ac:dyDescent="0.2">
      <c r="A77" s="215">
        <v>25010300</v>
      </c>
      <c r="B77" s="84" t="s">
        <v>27</v>
      </c>
      <c r="C77" s="216">
        <f t="shared" si="0"/>
        <v>319000</v>
      </c>
      <c r="D77" s="217">
        <v>0</v>
      </c>
      <c r="E77" s="217">
        <v>319000</v>
      </c>
      <c r="F77" s="217">
        <v>0</v>
      </c>
    </row>
    <row r="78" spans="1:6" x14ac:dyDescent="0.2">
      <c r="A78" s="298"/>
      <c r="B78" s="219" t="s">
        <v>28</v>
      </c>
      <c r="C78" s="213">
        <f t="shared" si="0"/>
        <v>95841700</v>
      </c>
      <c r="D78" s="213">
        <f>D14+D57</f>
        <v>94501700</v>
      </c>
      <c r="E78" s="307">
        <f>E52+E57</f>
        <v>1340000</v>
      </c>
      <c r="F78" s="213">
        <v>0</v>
      </c>
    </row>
    <row r="79" spans="1:6" x14ac:dyDescent="0.2">
      <c r="A79" s="79">
        <v>40000000</v>
      </c>
      <c r="B79" s="80" t="s">
        <v>317</v>
      </c>
      <c r="C79" s="213">
        <f t="shared" ref="C79:C90" si="1">D79+E79</f>
        <v>35007500</v>
      </c>
      <c r="D79" s="214">
        <f>D80</f>
        <v>35007500</v>
      </c>
      <c r="E79" s="214"/>
      <c r="F79" s="214">
        <v>0</v>
      </c>
    </row>
    <row r="80" spans="1:6" x14ac:dyDescent="0.2">
      <c r="A80" s="79">
        <v>41000000</v>
      </c>
      <c r="B80" s="80" t="s">
        <v>318</v>
      </c>
      <c r="C80" s="213">
        <f t="shared" si="1"/>
        <v>35007500</v>
      </c>
      <c r="D80" s="214">
        <f>D81+D83+D85+D87</f>
        <v>35007500</v>
      </c>
      <c r="E80" s="214">
        <v>0</v>
      </c>
      <c r="F80" s="214">
        <v>0</v>
      </c>
    </row>
    <row r="81" spans="1:6" x14ac:dyDescent="0.2">
      <c r="A81" s="79">
        <v>41020000</v>
      </c>
      <c r="B81" s="80" t="s">
        <v>319</v>
      </c>
      <c r="C81" s="213"/>
      <c r="D81" s="214"/>
      <c r="E81" s="214"/>
      <c r="F81" s="214"/>
    </row>
    <row r="82" spans="1:6" ht="19.5" customHeight="1" x14ac:dyDescent="0.2">
      <c r="A82" s="215">
        <v>41020100</v>
      </c>
      <c r="B82" s="84" t="s">
        <v>320</v>
      </c>
      <c r="C82" s="216"/>
      <c r="D82" s="217"/>
      <c r="E82" s="217"/>
      <c r="F82" s="217"/>
    </row>
    <row r="83" spans="1:6" x14ac:dyDescent="0.2">
      <c r="A83" s="79">
        <v>41030000</v>
      </c>
      <c r="B83" s="80" t="s">
        <v>29</v>
      </c>
      <c r="C83" s="213">
        <f t="shared" si="1"/>
        <v>34462400</v>
      </c>
      <c r="D83" s="214">
        <f>D84</f>
        <v>34462400</v>
      </c>
      <c r="E83" s="214">
        <v>0</v>
      </c>
      <c r="F83" s="214">
        <v>0</v>
      </c>
    </row>
    <row r="84" spans="1:6" ht="32.25" customHeight="1" x14ac:dyDescent="0.2">
      <c r="A84" s="215">
        <v>41033900</v>
      </c>
      <c r="B84" s="84" t="s">
        <v>321</v>
      </c>
      <c r="C84" s="216">
        <f t="shared" si="1"/>
        <v>34462400</v>
      </c>
      <c r="D84" s="217">
        <v>34462400</v>
      </c>
      <c r="E84" s="217">
        <v>0</v>
      </c>
      <c r="F84" s="217">
        <v>0</v>
      </c>
    </row>
    <row r="85" spans="1:6" x14ac:dyDescent="0.2">
      <c r="A85" s="299">
        <v>41040000</v>
      </c>
      <c r="B85" s="300" t="s">
        <v>322</v>
      </c>
      <c r="C85" s="213"/>
      <c r="D85" s="301"/>
      <c r="E85" s="217"/>
      <c r="F85" s="217"/>
    </row>
    <row r="86" spans="1:6" x14ac:dyDescent="0.2">
      <c r="A86" s="302">
        <v>41040400</v>
      </c>
      <c r="B86" s="303" t="s">
        <v>323</v>
      </c>
      <c r="C86" s="304"/>
      <c r="D86" s="305"/>
      <c r="E86" s="217"/>
      <c r="F86" s="217"/>
    </row>
    <row r="87" spans="1:6" x14ac:dyDescent="0.2">
      <c r="A87" s="79">
        <v>41050000</v>
      </c>
      <c r="B87" s="80" t="s">
        <v>31</v>
      </c>
      <c r="C87" s="213">
        <f t="shared" si="1"/>
        <v>545100</v>
      </c>
      <c r="D87" s="214">
        <f>D88+D89</f>
        <v>545100</v>
      </c>
      <c r="E87" s="214"/>
      <c r="F87" s="214">
        <v>0</v>
      </c>
    </row>
    <row r="88" spans="1:6" ht="25.5" x14ac:dyDescent="0.2">
      <c r="A88" s="215">
        <v>41051000</v>
      </c>
      <c r="B88" s="84" t="s">
        <v>32</v>
      </c>
      <c r="C88" s="216">
        <f t="shared" si="1"/>
        <v>545100</v>
      </c>
      <c r="D88" s="217">
        <v>545100</v>
      </c>
      <c r="E88" s="217"/>
      <c r="F88" s="217">
        <v>0</v>
      </c>
    </row>
    <row r="89" spans="1:6" ht="49.7" customHeight="1" x14ac:dyDescent="0.2">
      <c r="A89" s="215">
        <v>41051200</v>
      </c>
      <c r="B89" s="84" t="s">
        <v>33</v>
      </c>
      <c r="C89" s="216"/>
      <c r="D89" s="217"/>
      <c r="E89" s="217"/>
      <c r="F89" s="217">
        <v>0</v>
      </c>
    </row>
    <row r="90" spans="1:6" x14ac:dyDescent="0.2">
      <c r="A90" s="218" t="s">
        <v>6</v>
      </c>
      <c r="B90" s="219" t="s">
        <v>34</v>
      </c>
      <c r="C90" s="213">
        <f t="shared" si="1"/>
        <v>130849200</v>
      </c>
      <c r="D90" s="213">
        <f>D78+D79</f>
        <v>129509200</v>
      </c>
      <c r="E90" s="213">
        <f>E52+E57</f>
        <v>1340000</v>
      </c>
      <c r="F90" s="213">
        <v>0</v>
      </c>
    </row>
    <row r="93" spans="1:6" x14ac:dyDescent="0.2">
      <c r="B93" s="319" t="s">
        <v>7</v>
      </c>
      <c r="C93" s="319"/>
      <c r="D93" s="319" t="s">
        <v>230</v>
      </c>
    </row>
  </sheetData>
  <mergeCells count="17">
    <mergeCell ref="A10:A12"/>
    <mergeCell ref="B10:B12"/>
    <mergeCell ref="C10:C12"/>
    <mergeCell ref="D10:D12"/>
    <mergeCell ref="E10:F10"/>
    <mergeCell ref="E11:E12"/>
    <mergeCell ref="F11:F12"/>
    <mergeCell ref="C7:F7"/>
    <mergeCell ref="A8:F8"/>
    <mergeCell ref="C1:F1"/>
    <mergeCell ref="C2:F2"/>
    <mergeCell ref="C3:F3"/>
    <mergeCell ref="G3:I3"/>
    <mergeCell ref="D4:F4"/>
    <mergeCell ref="G4:I4"/>
    <mergeCell ref="A5:F5"/>
    <mergeCell ref="C6:F6"/>
  </mergeCells>
  <conditionalFormatting sqref="A80">
    <cfRule type="expression" dxfId="2" priority="2" stopIfTrue="1">
      <formula>XFC80=1</formula>
    </cfRule>
  </conditionalFormatting>
  <conditionalFormatting sqref="B80">
    <cfRule type="expression" dxfId="1" priority="5" stopIfTrue="1">
      <formula>XFC80=1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G10" sqref="G10"/>
    </sheetView>
  </sheetViews>
  <sheetFormatPr defaultRowHeight="12.75" x14ac:dyDescent="0.2"/>
  <cols>
    <col min="1" max="1" width="11.28515625" style="58" customWidth="1"/>
    <col min="2" max="2" width="41" style="58" customWidth="1"/>
    <col min="3" max="3" width="14.7109375" style="58" customWidth="1"/>
    <col min="4" max="4" width="16.5703125" style="58" customWidth="1"/>
    <col min="5" max="5" width="17.42578125" style="58" customWidth="1"/>
    <col min="6" max="6" width="27.7109375" style="58" customWidth="1"/>
    <col min="7" max="16384" width="9.140625" style="58"/>
  </cols>
  <sheetData>
    <row r="1" spans="1:6" x14ac:dyDescent="0.2">
      <c r="A1" s="1"/>
      <c r="B1" s="1"/>
      <c r="C1" s="1"/>
      <c r="D1" s="1" t="s">
        <v>53</v>
      </c>
      <c r="E1" s="1"/>
      <c r="F1" s="1"/>
    </row>
    <row r="2" spans="1:6" ht="12.75" customHeight="1" x14ac:dyDescent="0.2">
      <c r="A2" s="1"/>
      <c r="B2" s="1"/>
      <c r="C2" s="1"/>
      <c r="D2" s="341" t="s">
        <v>350</v>
      </c>
      <c r="E2" s="341"/>
      <c r="F2" s="341"/>
    </row>
    <row r="3" spans="1:6" ht="12.75" customHeight="1" x14ac:dyDescent="0.2">
      <c r="A3" s="1"/>
      <c r="B3" s="1"/>
      <c r="C3" s="1"/>
      <c r="D3" s="209" t="s">
        <v>324</v>
      </c>
      <c r="E3" s="209"/>
      <c r="F3" s="209"/>
    </row>
    <row r="4" spans="1:6" x14ac:dyDescent="0.2">
      <c r="A4" s="1"/>
      <c r="B4" s="1"/>
      <c r="C4" s="1"/>
      <c r="D4" s="70"/>
      <c r="E4" s="70"/>
      <c r="F4" s="70"/>
    </row>
    <row r="5" spans="1:6" ht="25.5" customHeight="1" x14ac:dyDescent="0.2">
      <c r="A5" s="342" t="s">
        <v>332</v>
      </c>
      <c r="B5" s="343"/>
      <c r="C5" s="343"/>
      <c r="D5" s="343"/>
      <c r="E5" s="343"/>
      <c r="F5" s="343"/>
    </row>
    <row r="6" spans="1:6" ht="25.5" customHeight="1" x14ac:dyDescent="0.2">
      <c r="A6" s="210" t="s">
        <v>8</v>
      </c>
      <c r="B6" s="71"/>
      <c r="C6" s="71"/>
      <c r="D6" s="71"/>
      <c r="E6" s="71"/>
      <c r="F6" s="71"/>
    </row>
    <row r="7" spans="1:6" x14ac:dyDescent="0.2">
      <c r="A7" s="211" t="s">
        <v>55</v>
      </c>
      <c r="B7" s="1"/>
      <c r="C7" s="1"/>
      <c r="D7" s="1"/>
      <c r="E7" s="1"/>
      <c r="F7" s="75" t="s">
        <v>10</v>
      </c>
    </row>
    <row r="8" spans="1:6" x14ac:dyDescent="0.2">
      <c r="A8" s="335" t="s">
        <v>11</v>
      </c>
      <c r="B8" s="335" t="s">
        <v>216</v>
      </c>
      <c r="C8" s="336" t="s">
        <v>1</v>
      </c>
      <c r="D8" s="335" t="s">
        <v>2</v>
      </c>
      <c r="E8" s="335" t="s">
        <v>3</v>
      </c>
      <c r="F8" s="335"/>
    </row>
    <row r="9" spans="1:6" x14ac:dyDescent="0.2">
      <c r="A9" s="335"/>
      <c r="B9" s="335"/>
      <c r="C9" s="335"/>
      <c r="D9" s="335"/>
      <c r="E9" s="335" t="s">
        <v>4</v>
      </c>
      <c r="F9" s="335" t="s">
        <v>5</v>
      </c>
    </row>
    <row r="10" spans="1:6" x14ac:dyDescent="0.2">
      <c r="A10" s="335"/>
      <c r="B10" s="335"/>
      <c r="C10" s="335"/>
      <c r="D10" s="335"/>
      <c r="E10" s="335"/>
      <c r="F10" s="335"/>
    </row>
    <row r="11" spans="1:6" x14ac:dyDescent="0.2">
      <c r="A11" s="76">
        <v>1</v>
      </c>
      <c r="B11" s="76">
        <v>2</v>
      </c>
      <c r="C11" s="212">
        <v>3</v>
      </c>
      <c r="D11" s="76">
        <v>4</v>
      </c>
      <c r="E11" s="76">
        <v>5</v>
      </c>
      <c r="F11" s="76">
        <v>6</v>
      </c>
    </row>
    <row r="12" spans="1:6" ht="21.2" customHeight="1" x14ac:dyDescent="0.2">
      <c r="A12" s="338" t="s">
        <v>217</v>
      </c>
      <c r="B12" s="339"/>
      <c r="C12" s="339"/>
      <c r="D12" s="339"/>
      <c r="E12" s="339"/>
      <c r="F12" s="340"/>
    </row>
    <row r="13" spans="1:6" x14ac:dyDescent="0.2">
      <c r="A13" s="79">
        <v>200000</v>
      </c>
      <c r="B13" s="80" t="s">
        <v>218</v>
      </c>
      <c r="C13" s="213">
        <f t="shared" ref="C13:C23" si="0">D13+E13</f>
        <v>0</v>
      </c>
      <c r="D13" s="214">
        <v>-5000000</v>
      </c>
      <c r="E13" s="214">
        <v>5000000</v>
      </c>
      <c r="F13" s="214">
        <v>5000000</v>
      </c>
    </row>
    <row r="14" spans="1:6" x14ac:dyDescent="0.2">
      <c r="A14" s="79">
        <v>203000</v>
      </c>
      <c r="B14" s="80" t="s">
        <v>219</v>
      </c>
      <c r="C14" s="213">
        <f t="shared" si="0"/>
        <v>0</v>
      </c>
      <c r="D14" s="214">
        <v>0</v>
      </c>
      <c r="E14" s="214">
        <v>0</v>
      </c>
      <c r="F14" s="214">
        <v>0</v>
      </c>
    </row>
    <row r="15" spans="1:6" x14ac:dyDescent="0.2">
      <c r="A15" s="215">
        <v>203410</v>
      </c>
      <c r="B15" s="84" t="s">
        <v>220</v>
      </c>
      <c r="C15" s="216">
        <f t="shared" si="0"/>
        <v>0</v>
      </c>
      <c r="D15" s="217">
        <v>0</v>
      </c>
      <c r="E15" s="217">
        <v>0</v>
      </c>
      <c r="F15" s="217">
        <v>0</v>
      </c>
    </row>
    <row r="16" spans="1:6" ht="25.5" x14ac:dyDescent="0.2">
      <c r="A16" s="79">
        <v>205000</v>
      </c>
      <c r="B16" s="80" t="s">
        <v>221</v>
      </c>
      <c r="C16" s="213">
        <f t="shared" si="0"/>
        <v>0</v>
      </c>
      <c r="D16" s="214">
        <v>0</v>
      </c>
      <c r="E16" s="214">
        <v>0</v>
      </c>
      <c r="F16" s="214">
        <v>0</v>
      </c>
    </row>
    <row r="17" spans="1:6" x14ac:dyDescent="0.2">
      <c r="A17" s="215">
        <v>205100</v>
      </c>
      <c r="B17" s="84" t="s">
        <v>222</v>
      </c>
      <c r="C17" s="216">
        <v>0</v>
      </c>
      <c r="D17" s="217">
        <v>0</v>
      </c>
      <c r="E17" s="217">
        <v>0</v>
      </c>
      <c r="F17" s="217">
        <v>0</v>
      </c>
    </row>
    <row r="18" spans="1:6" x14ac:dyDescent="0.2">
      <c r="A18" s="215">
        <v>205200</v>
      </c>
      <c r="B18" s="84" t="s">
        <v>223</v>
      </c>
      <c r="C18" s="216">
        <v>0</v>
      </c>
      <c r="D18" s="217">
        <v>0</v>
      </c>
      <c r="E18" s="217">
        <v>0</v>
      </c>
      <c r="F18" s="217">
        <v>0</v>
      </c>
    </row>
    <row r="19" spans="1:6" ht="25.5" x14ac:dyDescent="0.2">
      <c r="A19" s="79">
        <v>208000</v>
      </c>
      <c r="B19" s="80" t="s">
        <v>224</v>
      </c>
      <c r="C19" s="213">
        <f t="shared" si="0"/>
        <v>0</v>
      </c>
      <c r="D19" s="214">
        <v>-5000000</v>
      </c>
      <c r="E19" s="214">
        <v>5000000</v>
      </c>
      <c r="F19" s="214">
        <v>5000000</v>
      </c>
    </row>
    <row r="20" spans="1:6" x14ac:dyDescent="0.2">
      <c r="A20" s="215">
        <v>208100</v>
      </c>
      <c r="B20" s="84" t="s">
        <v>222</v>
      </c>
      <c r="C20" s="216">
        <f t="shared" si="0"/>
        <v>0</v>
      </c>
      <c r="D20" s="217">
        <v>0</v>
      </c>
      <c r="E20" s="217">
        <v>0</v>
      </c>
      <c r="F20" s="217">
        <v>0</v>
      </c>
    </row>
    <row r="21" spans="1:6" x14ac:dyDescent="0.2">
      <c r="A21" s="215">
        <v>208200</v>
      </c>
      <c r="B21" s="84" t="s">
        <v>223</v>
      </c>
      <c r="C21" s="216">
        <f t="shared" si="0"/>
        <v>0</v>
      </c>
      <c r="D21" s="217">
        <v>0</v>
      </c>
      <c r="E21" s="217">
        <v>0</v>
      </c>
      <c r="F21" s="217">
        <v>0</v>
      </c>
    </row>
    <row r="22" spans="1:6" ht="38.25" x14ac:dyDescent="0.2">
      <c r="A22" s="215">
        <v>208400</v>
      </c>
      <c r="B22" s="84" t="s">
        <v>225</v>
      </c>
      <c r="C22" s="216">
        <f t="shared" si="0"/>
        <v>0</v>
      </c>
      <c r="D22" s="217">
        <v>-5000000</v>
      </c>
      <c r="E22" s="217">
        <v>5000000</v>
      </c>
      <c r="F22" s="217">
        <v>5000000</v>
      </c>
    </row>
    <row r="23" spans="1:6" x14ac:dyDescent="0.2">
      <c r="A23" s="218" t="s">
        <v>6</v>
      </c>
      <c r="B23" s="219" t="s">
        <v>226</v>
      </c>
      <c r="C23" s="213">
        <f t="shared" si="0"/>
        <v>0</v>
      </c>
      <c r="D23" s="213">
        <v>-5000000</v>
      </c>
      <c r="E23" s="213">
        <v>5000000</v>
      </c>
      <c r="F23" s="213">
        <v>5000000</v>
      </c>
    </row>
    <row r="24" spans="1:6" ht="21.2" customHeight="1" x14ac:dyDescent="0.2">
      <c r="A24" s="338" t="s">
        <v>227</v>
      </c>
      <c r="B24" s="339"/>
      <c r="C24" s="339"/>
      <c r="D24" s="339"/>
      <c r="E24" s="339"/>
      <c r="F24" s="340"/>
    </row>
    <row r="25" spans="1:6" x14ac:dyDescent="0.2">
      <c r="A25" s="79">
        <v>600000</v>
      </c>
      <c r="B25" s="80" t="s">
        <v>228</v>
      </c>
      <c r="C25" s="213">
        <f t="shared" ref="C25:C30" si="1">D25+E25</f>
        <v>0</v>
      </c>
      <c r="D25" s="214">
        <v>-5000000</v>
      </c>
      <c r="E25" s="214">
        <v>5000000</v>
      </c>
      <c r="F25" s="214">
        <v>5000000</v>
      </c>
    </row>
    <row r="26" spans="1:6" x14ac:dyDescent="0.2">
      <c r="A26" s="79">
        <v>602000</v>
      </c>
      <c r="B26" s="80" t="s">
        <v>229</v>
      </c>
      <c r="C26" s="213">
        <f t="shared" si="1"/>
        <v>0</v>
      </c>
      <c r="D26" s="214">
        <v>-5000000</v>
      </c>
      <c r="E26" s="214">
        <v>5000000</v>
      </c>
      <c r="F26" s="214">
        <v>5000000</v>
      </c>
    </row>
    <row r="27" spans="1:6" x14ac:dyDescent="0.2">
      <c r="A27" s="215">
        <v>602100</v>
      </c>
      <c r="B27" s="84" t="s">
        <v>222</v>
      </c>
      <c r="C27" s="216">
        <f t="shared" si="1"/>
        <v>0</v>
      </c>
      <c r="D27" s="217">
        <v>0</v>
      </c>
      <c r="E27" s="217">
        <v>0</v>
      </c>
      <c r="F27" s="217">
        <v>0</v>
      </c>
    </row>
    <row r="28" spans="1:6" x14ac:dyDescent="0.2">
      <c r="A28" s="215">
        <v>602200</v>
      </c>
      <c r="B28" s="84" t="s">
        <v>223</v>
      </c>
      <c r="C28" s="216">
        <f t="shared" si="1"/>
        <v>0</v>
      </c>
      <c r="D28" s="217">
        <v>0</v>
      </c>
      <c r="E28" s="217">
        <v>0</v>
      </c>
      <c r="F28" s="217">
        <v>0</v>
      </c>
    </row>
    <row r="29" spans="1:6" ht="38.25" x14ac:dyDescent="0.2">
      <c r="A29" s="215">
        <v>602400</v>
      </c>
      <c r="B29" s="84" t="s">
        <v>225</v>
      </c>
      <c r="C29" s="216">
        <f t="shared" si="1"/>
        <v>0</v>
      </c>
      <c r="D29" s="217">
        <v>-5000000</v>
      </c>
      <c r="E29" s="217">
        <v>5000000</v>
      </c>
      <c r="F29" s="217">
        <v>5000000</v>
      </c>
    </row>
    <row r="30" spans="1:6" x14ac:dyDescent="0.2">
      <c r="A30" s="218" t="s">
        <v>6</v>
      </c>
      <c r="B30" s="219" t="s">
        <v>226</v>
      </c>
      <c r="C30" s="213">
        <f t="shared" si="1"/>
        <v>0</v>
      </c>
      <c r="D30" s="213">
        <v>-5000000</v>
      </c>
      <c r="E30" s="213">
        <v>5000000</v>
      </c>
      <c r="F30" s="213">
        <v>5000000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69" t="s">
        <v>7</v>
      </c>
      <c r="C33" s="1"/>
      <c r="D33" s="1"/>
      <c r="E33" s="69" t="s">
        <v>230</v>
      </c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11">
    <mergeCell ref="A12:F12"/>
    <mergeCell ref="A24:F24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opLeftCell="A46" zoomScaleNormal="100" workbookViewId="0">
      <selection activeCell="E66" sqref="E66"/>
    </sheetView>
  </sheetViews>
  <sheetFormatPr defaultRowHeight="12.75" x14ac:dyDescent="0.2"/>
  <cols>
    <col min="1" max="3" width="10.42578125" style="131" customWidth="1"/>
    <col min="4" max="4" width="39.5703125" style="131" customWidth="1"/>
    <col min="5" max="5" width="14.140625" style="131" customWidth="1"/>
    <col min="6" max="6" width="16.85546875" style="131" customWidth="1"/>
    <col min="7" max="7" width="14.5703125" style="131" customWidth="1"/>
    <col min="8" max="8" width="13.85546875" style="131" customWidth="1"/>
    <col min="9" max="9" width="11.85546875" style="131" customWidth="1"/>
    <col min="10" max="10" width="13" style="131" customWidth="1"/>
    <col min="11" max="11" width="13.140625" style="131" customWidth="1"/>
    <col min="12" max="12" width="13" style="131" customWidth="1"/>
    <col min="13" max="13" width="12.28515625" style="131" customWidth="1"/>
    <col min="14" max="14" width="11.85546875" style="131" customWidth="1"/>
    <col min="15" max="15" width="13.140625" style="131" customWidth="1"/>
    <col min="16" max="16" width="14.28515625" style="131" customWidth="1"/>
    <col min="17" max="17" width="16.7109375" style="131" customWidth="1"/>
    <col min="18" max="18" width="10" style="131" bestFit="1" customWidth="1"/>
    <col min="19" max="16384" width="9.140625" style="131"/>
  </cols>
  <sheetData>
    <row r="1" spans="1:16" x14ac:dyDescent="0.2">
      <c r="L1" s="254" t="s">
        <v>262</v>
      </c>
    </row>
    <row r="2" spans="1:16" x14ac:dyDescent="0.2">
      <c r="L2" s="347" t="s">
        <v>346</v>
      </c>
      <c r="M2" s="348"/>
      <c r="N2" s="348"/>
      <c r="O2" s="348"/>
      <c r="P2" s="348"/>
    </row>
    <row r="3" spans="1:16" ht="13.7" customHeight="1" x14ac:dyDescent="0.2">
      <c r="L3" s="309" t="s">
        <v>324</v>
      </c>
      <c r="M3" s="133"/>
      <c r="N3" s="133"/>
      <c r="O3" s="133"/>
      <c r="P3" s="133"/>
    </row>
    <row r="4" spans="1:16" ht="13.7" customHeight="1" x14ac:dyDescent="0.2">
      <c r="L4" s="349"/>
      <c r="M4" s="349"/>
      <c r="N4" s="349"/>
      <c r="O4" s="349"/>
      <c r="P4" s="349"/>
    </row>
    <row r="6" spans="1:16" x14ac:dyDescent="0.2">
      <c r="A6" s="350" t="s">
        <v>54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</row>
    <row r="7" spans="1:16" x14ac:dyDescent="0.2">
      <c r="A7" s="350" t="s">
        <v>266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</row>
    <row r="8" spans="1:16" x14ac:dyDescent="0.2">
      <c r="A8" s="134" t="s">
        <v>8</v>
      </c>
      <c r="B8" s="135"/>
      <c r="C8" s="135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135"/>
      <c r="P8" s="135"/>
    </row>
    <row r="9" spans="1:16" x14ac:dyDescent="0.2">
      <c r="A9" s="136" t="s">
        <v>55</v>
      </c>
      <c r="G9" s="137"/>
      <c r="H9" s="137"/>
      <c r="P9" s="138" t="s">
        <v>56</v>
      </c>
    </row>
    <row r="10" spans="1:16" x14ac:dyDescent="0.2">
      <c r="A10" s="352" t="s">
        <v>57</v>
      </c>
      <c r="B10" s="352" t="s">
        <v>58</v>
      </c>
      <c r="C10" s="352" t="s">
        <v>59</v>
      </c>
      <c r="D10" s="344" t="s">
        <v>60</v>
      </c>
      <c r="E10" s="344" t="s">
        <v>2</v>
      </c>
      <c r="F10" s="344"/>
      <c r="G10" s="344"/>
      <c r="H10" s="344"/>
      <c r="I10" s="344"/>
      <c r="J10" s="344" t="s">
        <v>3</v>
      </c>
      <c r="K10" s="344"/>
      <c r="L10" s="344"/>
      <c r="M10" s="344"/>
      <c r="N10" s="344"/>
      <c r="O10" s="344"/>
      <c r="P10" s="346" t="s">
        <v>61</v>
      </c>
    </row>
    <row r="11" spans="1:16" x14ac:dyDescent="0.2">
      <c r="A11" s="344"/>
      <c r="B11" s="344"/>
      <c r="C11" s="344"/>
      <c r="D11" s="344"/>
      <c r="E11" s="346" t="s">
        <v>4</v>
      </c>
      <c r="F11" s="344" t="s">
        <v>62</v>
      </c>
      <c r="G11" s="344" t="s">
        <v>63</v>
      </c>
      <c r="H11" s="344"/>
      <c r="I11" s="344" t="s">
        <v>64</v>
      </c>
      <c r="J11" s="346" t="s">
        <v>4</v>
      </c>
      <c r="K11" s="344" t="s">
        <v>5</v>
      </c>
      <c r="L11" s="344" t="s">
        <v>62</v>
      </c>
      <c r="M11" s="344" t="s">
        <v>63</v>
      </c>
      <c r="N11" s="344"/>
      <c r="O11" s="344" t="s">
        <v>64</v>
      </c>
      <c r="P11" s="344"/>
    </row>
    <row r="12" spans="1:16" x14ac:dyDescent="0.2">
      <c r="A12" s="344"/>
      <c r="B12" s="344"/>
      <c r="C12" s="344"/>
      <c r="D12" s="344"/>
      <c r="E12" s="344"/>
      <c r="F12" s="344"/>
      <c r="G12" s="344" t="s">
        <v>65</v>
      </c>
      <c r="H12" s="344" t="s">
        <v>66</v>
      </c>
      <c r="I12" s="344"/>
      <c r="J12" s="344"/>
      <c r="K12" s="344"/>
      <c r="L12" s="344"/>
      <c r="M12" s="344" t="s">
        <v>65</v>
      </c>
      <c r="N12" s="344" t="s">
        <v>66</v>
      </c>
      <c r="O12" s="344"/>
      <c r="P12" s="344"/>
    </row>
    <row r="13" spans="1:16" ht="44.45" customHeight="1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</row>
    <row r="14" spans="1:16" x14ac:dyDescent="0.2">
      <c r="A14" s="139">
        <v>1</v>
      </c>
      <c r="B14" s="139">
        <v>2</v>
      </c>
      <c r="C14" s="139">
        <v>3</v>
      </c>
      <c r="D14" s="139">
        <v>4</v>
      </c>
      <c r="E14" s="140">
        <v>5</v>
      </c>
      <c r="F14" s="139">
        <v>6</v>
      </c>
      <c r="G14" s="139">
        <v>7</v>
      </c>
      <c r="H14" s="139">
        <v>8</v>
      </c>
      <c r="I14" s="139">
        <v>9</v>
      </c>
      <c r="J14" s="140">
        <v>10</v>
      </c>
      <c r="K14" s="139">
        <v>11</v>
      </c>
      <c r="L14" s="139">
        <v>12</v>
      </c>
      <c r="M14" s="139">
        <v>13</v>
      </c>
      <c r="N14" s="139">
        <v>14</v>
      </c>
      <c r="O14" s="139">
        <v>15</v>
      </c>
      <c r="P14" s="140">
        <v>16</v>
      </c>
    </row>
    <row r="15" spans="1:16" x14ac:dyDescent="0.2">
      <c r="A15" s="141" t="s">
        <v>67</v>
      </c>
      <c r="B15" s="142"/>
      <c r="C15" s="143"/>
      <c r="D15" s="144" t="s">
        <v>68</v>
      </c>
      <c r="E15" s="262">
        <f>E16</f>
        <v>14938500</v>
      </c>
      <c r="F15" s="146">
        <f>F16</f>
        <v>14938500</v>
      </c>
      <c r="G15" s="146">
        <f>G16</f>
        <v>9206000</v>
      </c>
      <c r="H15" s="146">
        <f>H16</f>
        <v>1693000</v>
      </c>
      <c r="I15" s="146">
        <v>0</v>
      </c>
      <c r="J15" s="145">
        <f>J16</f>
        <v>190000</v>
      </c>
      <c r="K15" s="146">
        <v>0</v>
      </c>
      <c r="L15" s="146">
        <f>L16</f>
        <v>190000</v>
      </c>
      <c r="M15" s="146">
        <v>0</v>
      </c>
      <c r="N15" s="146">
        <v>0</v>
      </c>
      <c r="O15" s="146">
        <v>0</v>
      </c>
      <c r="P15" s="145">
        <f t="shared" ref="P15:P67" si="0">E15+J15</f>
        <v>15128500</v>
      </c>
    </row>
    <row r="16" spans="1:16" ht="15" customHeight="1" x14ac:dyDescent="0.2">
      <c r="A16" s="258" t="s">
        <v>69</v>
      </c>
      <c r="B16" s="259"/>
      <c r="C16" s="260"/>
      <c r="D16" s="324" t="s">
        <v>68</v>
      </c>
      <c r="E16" s="262">
        <f>E17+E18+E19+E21</f>
        <v>14938500</v>
      </c>
      <c r="F16" s="177">
        <f>F17+F18+F19+F21</f>
        <v>14938500</v>
      </c>
      <c r="G16" s="177">
        <f>G17+G18+G19+G21</f>
        <v>9206000</v>
      </c>
      <c r="H16" s="177">
        <f>H17+H18+H19+H21</f>
        <v>1693000</v>
      </c>
      <c r="I16" s="177">
        <f>I17</f>
        <v>0</v>
      </c>
      <c r="J16" s="262">
        <f>J17+J19+J21</f>
        <v>190000</v>
      </c>
      <c r="K16" s="177">
        <f>K17+K19+K21</f>
        <v>0</v>
      </c>
      <c r="L16" s="177">
        <f>L17</f>
        <v>190000</v>
      </c>
      <c r="M16" s="177">
        <f>M17</f>
        <v>0</v>
      </c>
      <c r="N16" s="177">
        <f>N17</f>
        <v>0</v>
      </c>
      <c r="O16" s="177"/>
      <c r="P16" s="262">
        <f t="shared" si="0"/>
        <v>15128500</v>
      </c>
    </row>
    <row r="17" spans="1:18" ht="63.75" x14ac:dyDescent="0.2">
      <c r="A17" s="147" t="s">
        <v>70</v>
      </c>
      <c r="B17" s="147" t="s">
        <v>71</v>
      </c>
      <c r="C17" s="148" t="s">
        <v>72</v>
      </c>
      <c r="D17" s="149" t="s">
        <v>73</v>
      </c>
      <c r="E17" s="150">
        <f>F17</f>
        <v>14326500</v>
      </c>
      <c r="F17" s="151">
        <v>14326500</v>
      </c>
      <c r="G17" s="151">
        <v>9206000</v>
      </c>
      <c r="H17" s="151">
        <v>1693000</v>
      </c>
      <c r="I17" s="151"/>
      <c r="J17" s="152">
        <f>L17</f>
        <v>190000</v>
      </c>
      <c r="K17" s="151"/>
      <c r="L17" s="151">
        <v>190000</v>
      </c>
      <c r="M17" s="151"/>
      <c r="N17" s="151"/>
      <c r="O17" s="151"/>
      <c r="P17" s="152">
        <f>E17+J17</f>
        <v>14516500</v>
      </c>
      <c r="Q17" s="153"/>
    </row>
    <row r="18" spans="1:18" ht="30.75" customHeight="1" x14ac:dyDescent="0.2">
      <c r="A18" s="147" t="s">
        <v>91</v>
      </c>
      <c r="B18" s="157">
        <v>7680</v>
      </c>
      <c r="C18" s="158" t="s">
        <v>92</v>
      </c>
      <c r="D18" s="154" t="s">
        <v>93</v>
      </c>
      <c r="E18" s="155">
        <f>F18</f>
        <v>40000</v>
      </c>
      <c r="F18" s="156">
        <v>40000</v>
      </c>
      <c r="G18" s="156"/>
      <c r="H18" s="156"/>
      <c r="I18" s="151"/>
      <c r="J18" s="152"/>
      <c r="K18" s="151"/>
      <c r="L18" s="151"/>
      <c r="M18" s="151"/>
      <c r="N18" s="151"/>
      <c r="O18" s="151"/>
      <c r="P18" s="152">
        <f t="shared" ref="P18:P38" si="1">E18+J18</f>
        <v>40000</v>
      </c>
    </row>
    <row r="19" spans="1:18" ht="38.1" customHeight="1" x14ac:dyDescent="0.2">
      <c r="A19" s="160" t="s">
        <v>94</v>
      </c>
      <c r="B19" s="157">
        <v>8110</v>
      </c>
      <c r="C19" s="158" t="s">
        <v>95</v>
      </c>
      <c r="D19" s="154" t="s">
        <v>96</v>
      </c>
      <c r="E19" s="155">
        <f>E20</f>
        <v>72000</v>
      </c>
      <c r="F19" s="156">
        <v>72000</v>
      </c>
      <c r="G19" s="156"/>
      <c r="H19" s="156">
        <v>0</v>
      </c>
      <c r="I19" s="151"/>
      <c r="J19" s="152"/>
      <c r="K19" s="151"/>
      <c r="L19" s="151"/>
      <c r="M19" s="151"/>
      <c r="N19" s="151"/>
      <c r="O19" s="151"/>
      <c r="P19" s="152">
        <f t="shared" si="1"/>
        <v>72000</v>
      </c>
      <c r="Q19" s="161"/>
      <c r="R19" s="153"/>
    </row>
    <row r="20" spans="1:18" ht="52.5" customHeight="1" x14ac:dyDescent="0.2">
      <c r="A20" s="160"/>
      <c r="B20" s="157"/>
      <c r="C20" s="158"/>
      <c r="D20" s="154" t="s">
        <v>261</v>
      </c>
      <c r="E20" s="323">
        <v>72000</v>
      </c>
      <c r="F20" s="318">
        <v>72000</v>
      </c>
      <c r="G20" s="156"/>
      <c r="H20" s="156"/>
      <c r="I20" s="151"/>
      <c r="J20" s="152"/>
      <c r="K20" s="151"/>
      <c r="L20" s="151"/>
      <c r="M20" s="151"/>
      <c r="N20" s="151"/>
      <c r="O20" s="151"/>
      <c r="P20" s="152">
        <f t="shared" si="1"/>
        <v>72000</v>
      </c>
    </row>
    <row r="21" spans="1:18" ht="24.75" customHeight="1" x14ac:dyDescent="0.2">
      <c r="A21" s="160" t="s">
        <v>98</v>
      </c>
      <c r="B21" s="157">
        <v>8240</v>
      </c>
      <c r="C21" s="158" t="s">
        <v>99</v>
      </c>
      <c r="D21" s="154" t="s">
        <v>100</v>
      </c>
      <c r="E21" s="155">
        <f>F21</f>
        <v>500000</v>
      </c>
      <c r="F21" s="156">
        <v>500000</v>
      </c>
      <c r="G21" s="156"/>
      <c r="H21" s="156"/>
      <c r="I21" s="151"/>
      <c r="J21" s="152"/>
      <c r="K21" s="151"/>
      <c r="L21" s="151"/>
      <c r="M21" s="151"/>
      <c r="N21" s="151"/>
      <c r="O21" s="151"/>
      <c r="P21" s="152">
        <f t="shared" si="1"/>
        <v>500000</v>
      </c>
      <c r="Q21" s="162"/>
      <c r="R21" s="132"/>
    </row>
    <row r="22" spans="1:18" ht="52.5" customHeight="1" x14ac:dyDescent="0.2">
      <c r="A22" s="160"/>
      <c r="B22" s="157"/>
      <c r="C22" s="158"/>
      <c r="D22" s="154" t="s">
        <v>338</v>
      </c>
      <c r="E22" s="155">
        <v>500000</v>
      </c>
      <c r="F22" s="156">
        <v>500000</v>
      </c>
      <c r="G22" s="156"/>
      <c r="H22" s="156"/>
      <c r="I22" s="151"/>
      <c r="J22" s="152"/>
      <c r="K22" s="151"/>
      <c r="L22" s="151"/>
      <c r="M22" s="151"/>
      <c r="N22" s="151"/>
      <c r="O22" s="151"/>
      <c r="P22" s="152">
        <f t="shared" si="1"/>
        <v>500000</v>
      </c>
    </row>
    <row r="23" spans="1:18" x14ac:dyDescent="0.2">
      <c r="A23" s="258" t="s">
        <v>102</v>
      </c>
      <c r="B23" s="258"/>
      <c r="C23" s="260"/>
      <c r="D23" s="261" t="s">
        <v>103</v>
      </c>
      <c r="E23" s="262">
        <f>E24</f>
        <v>79613500</v>
      </c>
      <c r="F23" s="177">
        <f>F24</f>
        <v>79613500</v>
      </c>
      <c r="G23" s="177">
        <f>G24</f>
        <v>54819904</v>
      </c>
      <c r="H23" s="177">
        <f>H24</f>
        <v>9159583</v>
      </c>
      <c r="I23" s="177">
        <v>0</v>
      </c>
      <c r="J23" s="262">
        <f>J24</f>
        <v>6022000</v>
      </c>
      <c r="K23" s="177">
        <f>K24</f>
        <v>5000000</v>
      </c>
      <c r="L23" s="177">
        <f>L24</f>
        <v>1022000</v>
      </c>
      <c r="M23" s="177">
        <v>0</v>
      </c>
      <c r="N23" s="177">
        <v>0</v>
      </c>
      <c r="O23" s="177">
        <f>O24</f>
        <v>5000000</v>
      </c>
      <c r="P23" s="262">
        <f t="shared" si="1"/>
        <v>85635500</v>
      </c>
    </row>
    <row r="24" spans="1:18" x14ac:dyDescent="0.2">
      <c r="A24" s="141" t="s">
        <v>104</v>
      </c>
      <c r="B24" s="141"/>
      <c r="C24" s="143"/>
      <c r="D24" s="144" t="s">
        <v>105</v>
      </c>
      <c r="E24" s="145">
        <f>E25+E26+E27+E28+E29+E30+E31+E32+E33+E34+E35</f>
        <v>79613500</v>
      </c>
      <c r="F24" s="146">
        <f>F25+F26+F27+F28+F29+F30+F31+F32+F33+F34+F35</f>
        <v>79613500</v>
      </c>
      <c r="G24" s="146">
        <f>G25+G26+G27+G28+G29+G30+G31+G32+G33+G34+G35</f>
        <v>54819904</v>
      </c>
      <c r="H24" s="146">
        <f>H25+H26+H27+H28+H29+H30+H31+H32+H33+H34+H35</f>
        <v>9159583</v>
      </c>
      <c r="I24" s="146">
        <v>0</v>
      </c>
      <c r="J24" s="145">
        <f>J25+J26+J27+J28+J29+J30+J31+J32+J33+J34+J35</f>
        <v>6022000</v>
      </c>
      <c r="K24" s="146">
        <f>K25+K26+K27+K28+K29+K30+K31+K32+K33+K34+K35</f>
        <v>5000000</v>
      </c>
      <c r="L24" s="146">
        <f>L25+L26+L27+L28+L29+L30+L31+L32+L33+L34+L35</f>
        <v>1022000</v>
      </c>
      <c r="M24" s="146">
        <v>0</v>
      </c>
      <c r="N24" s="146">
        <v>0</v>
      </c>
      <c r="O24" s="146">
        <f>O25+O26+O27+O28+O29+O30+O31+O32+O33+O34+O35</f>
        <v>5000000</v>
      </c>
      <c r="P24" s="145">
        <f t="shared" si="1"/>
        <v>85635500</v>
      </c>
    </row>
    <row r="25" spans="1:18" ht="38.25" x14ac:dyDescent="0.2">
      <c r="A25" s="147" t="s">
        <v>106</v>
      </c>
      <c r="B25" s="147" t="s">
        <v>107</v>
      </c>
      <c r="C25" s="148" t="s">
        <v>72</v>
      </c>
      <c r="D25" s="149" t="s">
        <v>108</v>
      </c>
      <c r="E25" s="152">
        <v>3162200</v>
      </c>
      <c r="F25" s="151">
        <v>3162200</v>
      </c>
      <c r="G25" s="151">
        <v>2459000</v>
      </c>
      <c r="H25" s="151">
        <v>72200</v>
      </c>
      <c r="I25" s="151"/>
      <c r="J25" s="152"/>
      <c r="K25" s="151"/>
      <c r="L25" s="151"/>
      <c r="M25" s="151"/>
      <c r="N25" s="151"/>
      <c r="O25" s="151"/>
      <c r="P25" s="152">
        <f t="shared" si="1"/>
        <v>3162200</v>
      </c>
      <c r="Q25" s="164"/>
    </row>
    <row r="26" spans="1:18" x14ac:dyDescent="0.2">
      <c r="A26" s="147" t="s">
        <v>109</v>
      </c>
      <c r="B26" s="147" t="s">
        <v>110</v>
      </c>
      <c r="C26" s="148" t="s">
        <v>111</v>
      </c>
      <c r="D26" s="149" t="s">
        <v>112</v>
      </c>
      <c r="E26" s="247">
        <f>F26</f>
        <v>13356500</v>
      </c>
      <c r="F26" s="151">
        <v>13356500</v>
      </c>
      <c r="G26" s="151">
        <v>7807392</v>
      </c>
      <c r="H26" s="151">
        <v>3000482</v>
      </c>
      <c r="I26" s="151"/>
      <c r="J26" s="155">
        <v>260000</v>
      </c>
      <c r="K26" s="151"/>
      <c r="L26" s="156">
        <v>260000</v>
      </c>
      <c r="M26" s="151"/>
      <c r="N26" s="151"/>
      <c r="O26" s="151"/>
      <c r="P26" s="152">
        <f t="shared" si="1"/>
        <v>13616500</v>
      </c>
      <c r="Q26" s="161"/>
    </row>
    <row r="27" spans="1:18" ht="38.25" customHeight="1" x14ac:dyDescent="0.2">
      <c r="A27" s="147" t="s">
        <v>113</v>
      </c>
      <c r="B27" s="147" t="s">
        <v>114</v>
      </c>
      <c r="C27" s="148" t="s">
        <v>115</v>
      </c>
      <c r="D27" s="251" t="s">
        <v>259</v>
      </c>
      <c r="E27" s="152">
        <f>F27</f>
        <v>17944500</v>
      </c>
      <c r="F27" s="151">
        <v>17944500</v>
      </c>
      <c r="G27" s="151">
        <v>9636345</v>
      </c>
      <c r="H27" s="156">
        <v>3796500</v>
      </c>
      <c r="I27" s="151"/>
      <c r="J27" s="152">
        <f>K27+L27</f>
        <v>5639000</v>
      </c>
      <c r="K27" s="151">
        <v>5000000</v>
      </c>
      <c r="L27" s="151">
        <v>639000</v>
      </c>
      <c r="M27" s="151"/>
      <c r="N27" s="151"/>
      <c r="O27" s="151">
        <v>5000000</v>
      </c>
      <c r="P27" s="152">
        <f t="shared" si="1"/>
        <v>23583500</v>
      </c>
      <c r="Q27" s="153"/>
    </row>
    <row r="28" spans="1:18" ht="37.5" customHeight="1" x14ac:dyDescent="0.2">
      <c r="A28" s="147" t="s">
        <v>117</v>
      </c>
      <c r="B28" s="147" t="s">
        <v>118</v>
      </c>
      <c r="C28" s="148" t="s">
        <v>115</v>
      </c>
      <c r="D28" s="251" t="s">
        <v>260</v>
      </c>
      <c r="E28" s="152">
        <v>34462400</v>
      </c>
      <c r="F28" s="151">
        <v>34462400</v>
      </c>
      <c r="G28" s="151">
        <v>28247868</v>
      </c>
      <c r="H28" s="151"/>
      <c r="I28" s="151"/>
      <c r="J28" s="248"/>
      <c r="K28" s="151"/>
      <c r="L28" s="151"/>
      <c r="M28" s="151"/>
      <c r="N28" s="151"/>
      <c r="O28" s="151"/>
      <c r="P28" s="152">
        <f t="shared" si="1"/>
        <v>34462400</v>
      </c>
    </row>
    <row r="29" spans="1:18" ht="45.75" customHeight="1" x14ac:dyDescent="0.2">
      <c r="A29" s="147" t="s">
        <v>119</v>
      </c>
      <c r="B29" s="147" t="s">
        <v>83</v>
      </c>
      <c r="C29" s="148" t="s">
        <v>120</v>
      </c>
      <c r="D29" s="149" t="s">
        <v>121</v>
      </c>
      <c r="E29" s="152">
        <f>F29</f>
        <v>4201800</v>
      </c>
      <c r="F29" s="151">
        <v>4201800</v>
      </c>
      <c r="G29" s="151">
        <v>1985094</v>
      </c>
      <c r="H29" s="151">
        <v>1679987</v>
      </c>
      <c r="I29" s="151"/>
      <c r="J29" s="152">
        <v>25000</v>
      </c>
      <c r="K29" s="151"/>
      <c r="L29" s="151">
        <v>25000</v>
      </c>
      <c r="M29" s="151"/>
      <c r="N29" s="151"/>
      <c r="O29" s="151"/>
      <c r="P29" s="152">
        <f t="shared" si="1"/>
        <v>4226800</v>
      </c>
    </row>
    <row r="30" spans="1:18" ht="25.5" x14ac:dyDescent="0.2">
      <c r="A30" s="147" t="s">
        <v>122</v>
      </c>
      <c r="B30" s="147" t="s">
        <v>123</v>
      </c>
      <c r="C30" s="148" t="s">
        <v>120</v>
      </c>
      <c r="D30" s="149" t="s">
        <v>124</v>
      </c>
      <c r="E30" s="152">
        <f>F30</f>
        <v>3775400</v>
      </c>
      <c r="F30" s="151">
        <v>3775400</v>
      </c>
      <c r="G30" s="151">
        <v>2647500</v>
      </c>
      <c r="H30" s="151">
        <v>485414</v>
      </c>
      <c r="I30" s="151"/>
      <c r="J30" s="152">
        <v>98000</v>
      </c>
      <c r="K30" s="151"/>
      <c r="L30" s="151">
        <v>98000</v>
      </c>
      <c r="M30" s="151"/>
      <c r="N30" s="151"/>
      <c r="O30" s="151"/>
      <c r="P30" s="152">
        <f t="shared" si="1"/>
        <v>3873400</v>
      </c>
    </row>
    <row r="31" spans="1:18" x14ac:dyDescent="0.2">
      <c r="A31" s="147" t="s">
        <v>125</v>
      </c>
      <c r="B31" s="147" t="s">
        <v>126</v>
      </c>
      <c r="C31" s="148" t="s">
        <v>127</v>
      </c>
      <c r="D31" s="149" t="s">
        <v>128</v>
      </c>
      <c r="E31" s="152">
        <v>20000</v>
      </c>
      <c r="F31" s="151">
        <v>20000</v>
      </c>
      <c r="G31" s="151"/>
      <c r="H31" s="151"/>
      <c r="I31" s="151"/>
      <c r="J31" s="152"/>
      <c r="K31" s="151"/>
      <c r="L31" s="151"/>
      <c r="M31" s="151"/>
      <c r="N31" s="151"/>
      <c r="O31" s="151"/>
      <c r="P31" s="152">
        <f t="shared" si="1"/>
        <v>20000</v>
      </c>
    </row>
    <row r="32" spans="1:18" ht="38.25" x14ac:dyDescent="0.2">
      <c r="A32" s="147" t="s">
        <v>129</v>
      </c>
      <c r="B32" s="147" t="s">
        <v>130</v>
      </c>
      <c r="C32" s="148" t="s">
        <v>127</v>
      </c>
      <c r="D32" s="149" t="s">
        <v>131</v>
      </c>
      <c r="E32" s="152">
        <v>545100</v>
      </c>
      <c r="F32" s="151">
        <v>545100</v>
      </c>
      <c r="G32" s="151">
        <v>446802</v>
      </c>
      <c r="H32" s="151"/>
      <c r="I32" s="151"/>
      <c r="J32" s="152"/>
      <c r="K32" s="151"/>
      <c r="L32" s="151"/>
      <c r="M32" s="151"/>
      <c r="N32" s="151"/>
      <c r="O32" s="151"/>
      <c r="P32" s="152">
        <f t="shared" si="1"/>
        <v>545100</v>
      </c>
    </row>
    <row r="33" spans="1:21" ht="51" x14ac:dyDescent="0.2">
      <c r="A33" s="147" t="s">
        <v>132</v>
      </c>
      <c r="B33" s="147" t="s">
        <v>133</v>
      </c>
      <c r="C33" s="148" t="s">
        <v>127</v>
      </c>
      <c r="D33" s="149" t="s">
        <v>134</v>
      </c>
      <c r="E33" s="152"/>
      <c r="F33" s="151"/>
      <c r="G33" s="156"/>
      <c r="H33" s="151"/>
      <c r="I33" s="151"/>
      <c r="J33" s="152"/>
      <c r="K33" s="151"/>
      <c r="L33" s="151"/>
      <c r="M33" s="151"/>
      <c r="N33" s="151"/>
      <c r="O33" s="151"/>
      <c r="P33" s="165">
        <f t="shared" si="1"/>
        <v>0</v>
      </c>
    </row>
    <row r="34" spans="1:21" x14ac:dyDescent="0.2">
      <c r="A34" s="147" t="s">
        <v>135</v>
      </c>
      <c r="B34" s="147" t="s">
        <v>136</v>
      </c>
      <c r="C34" s="148" t="s">
        <v>137</v>
      </c>
      <c r="D34" s="149" t="s">
        <v>138</v>
      </c>
      <c r="E34" s="152">
        <f>F34</f>
        <v>485000</v>
      </c>
      <c r="F34" s="151">
        <v>485000</v>
      </c>
      <c r="G34" s="151">
        <v>304918</v>
      </c>
      <c r="H34" s="151">
        <v>80000</v>
      </c>
      <c r="I34" s="151"/>
      <c r="J34" s="152"/>
      <c r="K34" s="151"/>
      <c r="L34" s="151"/>
      <c r="M34" s="151"/>
      <c r="N34" s="151"/>
      <c r="O34" s="151"/>
      <c r="P34" s="152">
        <f t="shared" si="1"/>
        <v>485000</v>
      </c>
    </row>
    <row r="35" spans="1:21" ht="38.25" x14ac:dyDescent="0.2">
      <c r="A35" s="147" t="s">
        <v>139</v>
      </c>
      <c r="B35" s="147" t="s">
        <v>140</v>
      </c>
      <c r="C35" s="148" t="s">
        <v>141</v>
      </c>
      <c r="D35" s="149" t="s">
        <v>142</v>
      </c>
      <c r="E35" s="152">
        <f>F35</f>
        <v>1660600</v>
      </c>
      <c r="F35" s="151">
        <v>1660600</v>
      </c>
      <c r="G35" s="151">
        <v>1284985</v>
      </c>
      <c r="H35" s="151">
        <v>45000</v>
      </c>
      <c r="I35" s="151"/>
      <c r="J35" s="152"/>
      <c r="K35" s="151"/>
      <c r="L35" s="151"/>
      <c r="M35" s="151"/>
      <c r="N35" s="151"/>
      <c r="O35" s="151"/>
      <c r="P35" s="152">
        <f t="shared" si="1"/>
        <v>1660600</v>
      </c>
    </row>
    <row r="36" spans="1:21" ht="25.5" x14ac:dyDescent="0.2">
      <c r="A36" s="263" t="s">
        <v>143</v>
      </c>
      <c r="B36" s="263"/>
      <c r="C36" s="264"/>
      <c r="D36" s="265" t="s">
        <v>144</v>
      </c>
      <c r="E36" s="267">
        <f>E37</f>
        <v>13813200</v>
      </c>
      <c r="F36" s="266">
        <f t="shared" ref="F36:H36" si="2">F37</f>
        <v>13813200</v>
      </c>
      <c r="G36" s="266">
        <f t="shared" si="2"/>
        <v>3589800</v>
      </c>
      <c r="H36" s="266">
        <f t="shared" si="2"/>
        <v>82500</v>
      </c>
      <c r="I36" s="176"/>
      <c r="J36" s="268">
        <f>J37</f>
        <v>15000</v>
      </c>
      <c r="K36" s="176">
        <f t="shared" ref="K36:L36" si="3">K37</f>
        <v>0</v>
      </c>
      <c r="L36" s="176">
        <f t="shared" si="3"/>
        <v>15000</v>
      </c>
      <c r="M36" s="176"/>
      <c r="N36" s="176"/>
      <c r="O36" s="176"/>
      <c r="P36" s="268">
        <f>P37</f>
        <v>13828200</v>
      </c>
    </row>
    <row r="37" spans="1:21" ht="25.5" x14ac:dyDescent="0.2">
      <c r="A37" s="263" t="s">
        <v>265</v>
      </c>
      <c r="B37" s="263"/>
      <c r="C37" s="264"/>
      <c r="D37" s="265" t="s">
        <v>144</v>
      </c>
      <c r="E37" s="267">
        <f>E38+E39+E40+E41+E42+E43+E44+E46+E45</f>
        <v>13813200</v>
      </c>
      <c r="F37" s="176">
        <f>F38+F39+F40+F41+F42+F43+F44+F46+F45</f>
        <v>13813200</v>
      </c>
      <c r="G37" s="176">
        <f>G38+G39+G40+G41+G42+G43+G44+G46</f>
        <v>3589800</v>
      </c>
      <c r="H37" s="176">
        <f>H38+H39+H40+H41+H42+H43+H44+H46</f>
        <v>82500</v>
      </c>
      <c r="I37" s="176"/>
      <c r="J37" s="268">
        <f>J38+J39+J40+J41+J42+J43+J44+J46</f>
        <v>15000</v>
      </c>
      <c r="K37" s="176">
        <f>K38+K39+K40+K41+K42+K43+K44+K46</f>
        <v>0</v>
      </c>
      <c r="L37" s="176">
        <f>L38+L39+L40+L41+L42+L43+L44+L46</f>
        <v>15000</v>
      </c>
      <c r="M37" s="176"/>
      <c r="N37" s="176"/>
      <c r="O37" s="176"/>
      <c r="P37" s="268">
        <f t="shared" si="1"/>
        <v>13828200</v>
      </c>
    </row>
    <row r="38" spans="1:21" ht="38.25" x14ac:dyDescent="0.2">
      <c r="A38" s="157" t="s">
        <v>145</v>
      </c>
      <c r="B38" s="157" t="s">
        <v>107</v>
      </c>
      <c r="C38" s="158" t="s">
        <v>72</v>
      </c>
      <c r="D38" s="154" t="s">
        <v>108</v>
      </c>
      <c r="E38" s="155">
        <f>F38</f>
        <v>2260200</v>
      </c>
      <c r="F38" s="156">
        <v>2260200</v>
      </c>
      <c r="G38" s="156">
        <v>1590800</v>
      </c>
      <c r="H38" s="156">
        <v>54600</v>
      </c>
      <c r="I38" s="156"/>
      <c r="J38" s="155"/>
      <c r="K38" s="156"/>
      <c r="L38" s="156"/>
      <c r="M38" s="156"/>
      <c r="N38" s="156"/>
      <c r="O38" s="156"/>
      <c r="P38" s="155">
        <f t="shared" si="1"/>
        <v>2260200</v>
      </c>
      <c r="R38" s="161"/>
    </row>
    <row r="39" spans="1:21" ht="25.5" x14ac:dyDescent="0.2">
      <c r="A39" s="157" t="s">
        <v>146</v>
      </c>
      <c r="B39" s="157" t="s">
        <v>77</v>
      </c>
      <c r="C39" s="158" t="s">
        <v>78</v>
      </c>
      <c r="D39" s="154" t="s">
        <v>79</v>
      </c>
      <c r="E39" s="155">
        <f>F39</f>
        <v>5653500</v>
      </c>
      <c r="F39" s="166">
        <v>5653500</v>
      </c>
      <c r="G39" s="156"/>
      <c r="H39" s="156"/>
      <c r="I39" s="156"/>
      <c r="J39" s="155"/>
      <c r="K39" s="156"/>
      <c r="L39" s="156"/>
      <c r="M39" s="156"/>
      <c r="N39" s="156"/>
      <c r="O39" s="156"/>
      <c r="P39" s="155">
        <f t="shared" si="0"/>
        <v>5653500</v>
      </c>
      <c r="Q39" s="153"/>
      <c r="R39" s="345"/>
      <c r="S39" s="345"/>
      <c r="T39" s="345"/>
    </row>
    <row r="40" spans="1:21" ht="38.25" x14ac:dyDescent="0.2">
      <c r="A40" s="157" t="s">
        <v>147</v>
      </c>
      <c r="B40" s="157" t="s">
        <v>148</v>
      </c>
      <c r="C40" s="158" t="s">
        <v>80</v>
      </c>
      <c r="D40" s="154" t="s">
        <v>81</v>
      </c>
      <c r="E40" s="155">
        <f>F40</f>
        <v>2030100</v>
      </c>
      <c r="F40" s="156">
        <v>2030100</v>
      </c>
      <c r="G40" s="156"/>
      <c r="H40" s="156"/>
      <c r="I40" s="156"/>
      <c r="J40" s="155"/>
      <c r="K40" s="156"/>
      <c r="L40" s="156"/>
      <c r="M40" s="156"/>
      <c r="N40" s="156"/>
      <c r="O40" s="156"/>
      <c r="P40" s="155">
        <f t="shared" si="0"/>
        <v>2030100</v>
      </c>
      <c r="Q40" s="167"/>
      <c r="R40" s="168"/>
      <c r="S40" s="168"/>
      <c r="T40" s="168"/>
      <c r="U40" s="168"/>
    </row>
    <row r="41" spans="1:21" ht="25.5" x14ac:dyDescent="0.2">
      <c r="A41" s="157" t="s">
        <v>149</v>
      </c>
      <c r="B41" s="157" t="s">
        <v>150</v>
      </c>
      <c r="C41" s="158" t="s">
        <v>151</v>
      </c>
      <c r="D41" s="154" t="s">
        <v>152</v>
      </c>
      <c r="E41" s="155">
        <f t="shared" ref="E41:E46" si="4">F41</f>
        <v>0</v>
      </c>
      <c r="F41" s="156"/>
      <c r="G41" s="156"/>
      <c r="H41" s="156"/>
      <c r="I41" s="156"/>
      <c r="J41" s="155"/>
      <c r="K41" s="156"/>
      <c r="L41" s="156"/>
      <c r="M41" s="156"/>
      <c r="N41" s="156"/>
      <c r="O41" s="156"/>
      <c r="P41" s="155">
        <f t="shared" si="0"/>
        <v>0</v>
      </c>
    </row>
    <row r="42" spans="1:21" ht="25.5" x14ac:dyDescent="0.2">
      <c r="A42" s="157" t="s">
        <v>153</v>
      </c>
      <c r="B42" s="157" t="s">
        <v>154</v>
      </c>
      <c r="C42" s="158" t="s">
        <v>83</v>
      </c>
      <c r="D42" s="154" t="s">
        <v>84</v>
      </c>
      <c r="E42" s="155">
        <f t="shared" si="4"/>
        <v>0</v>
      </c>
      <c r="F42" s="156"/>
      <c r="G42" s="156"/>
      <c r="H42" s="156"/>
      <c r="I42" s="156"/>
      <c r="J42" s="155"/>
      <c r="K42" s="156"/>
      <c r="L42" s="156"/>
      <c r="M42" s="156"/>
      <c r="N42" s="156"/>
      <c r="O42" s="156"/>
      <c r="P42" s="155">
        <f t="shared" si="0"/>
        <v>0</v>
      </c>
    </row>
    <row r="43" spans="1:21" ht="51" x14ac:dyDescent="0.2">
      <c r="A43" s="157" t="s">
        <v>155</v>
      </c>
      <c r="B43" s="157" t="s">
        <v>156</v>
      </c>
      <c r="C43" s="158" t="s">
        <v>157</v>
      </c>
      <c r="D43" s="154" t="s">
        <v>82</v>
      </c>
      <c r="E43" s="155">
        <f>F43</f>
        <v>2483400</v>
      </c>
      <c r="F43" s="156">
        <v>2483400</v>
      </c>
      <c r="G43" s="156">
        <v>1999000</v>
      </c>
      <c r="H43" s="156">
        <v>27900</v>
      </c>
      <c r="I43" s="156"/>
      <c r="J43" s="155">
        <f>L43+O43</f>
        <v>15000</v>
      </c>
      <c r="K43" s="156"/>
      <c r="L43" s="156">
        <v>15000</v>
      </c>
      <c r="M43" s="156"/>
      <c r="N43" s="156"/>
      <c r="O43" s="156"/>
      <c r="P43" s="155">
        <f t="shared" si="0"/>
        <v>2498400</v>
      </c>
    </row>
    <row r="44" spans="1:21" ht="76.5" x14ac:dyDescent="0.2">
      <c r="A44" s="157" t="s">
        <v>158</v>
      </c>
      <c r="B44" s="157" t="s">
        <v>159</v>
      </c>
      <c r="C44" s="158" t="s">
        <v>110</v>
      </c>
      <c r="D44" s="154" t="s">
        <v>86</v>
      </c>
      <c r="E44" s="155">
        <f t="shared" si="4"/>
        <v>96000</v>
      </c>
      <c r="F44" s="156">
        <v>96000</v>
      </c>
      <c r="G44" s="156"/>
      <c r="H44" s="156"/>
      <c r="I44" s="156"/>
      <c r="J44" s="155"/>
      <c r="K44" s="156"/>
      <c r="L44" s="156"/>
      <c r="M44" s="156"/>
      <c r="N44" s="156"/>
      <c r="O44" s="156"/>
      <c r="P44" s="155">
        <f t="shared" si="0"/>
        <v>96000</v>
      </c>
      <c r="Q44" s="132"/>
    </row>
    <row r="45" spans="1:21" ht="51" x14ac:dyDescent="0.2">
      <c r="A45" s="169" t="s">
        <v>160</v>
      </c>
      <c r="B45" s="170">
        <v>3230</v>
      </c>
      <c r="C45" s="171">
        <v>1070</v>
      </c>
      <c r="D45" s="172" t="s">
        <v>161</v>
      </c>
      <c r="E45" s="155">
        <f t="shared" si="4"/>
        <v>90000</v>
      </c>
      <c r="F45" s="173">
        <v>90000</v>
      </c>
      <c r="G45" s="156"/>
      <c r="H45" s="156"/>
      <c r="I45" s="156"/>
      <c r="J45" s="155"/>
      <c r="K45" s="156"/>
      <c r="L45" s="156"/>
      <c r="M45" s="156"/>
      <c r="N45" s="156"/>
      <c r="O45" s="156"/>
      <c r="P45" s="174">
        <v>60000</v>
      </c>
      <c r="Q45" s="161"/>
      <c r="R45" s="345"/>
      <c r="S45" s="345"/>
    </row>
    <row r="46" spans="1:21" ht="25.5" x14ac:dyDescent="0.2">
      <c r="A46" s="157" t="s">
        <v>162</v>
      </c>
      <c r="B46" s="157" t="s">
        <v>163</v>
      </c>
      <c r="C46" s="158" t="s">
        <v>87</v>
      </c>
      <c r="D46" s="154" t="s">
        <v>88</v>
      </c>
      <c r="E46" s="155">
        <f t="shared" si="4"/>
        <v>1200000</v>
      </c>
      <c r="F46" s="156">
        <v>1200000</v>
      </c>
      <c r="G46" s="156"/>
      <c r="H46" s="156"/>
      <c r="I46" s="156"/>
      <c r="J46" s="155"/>
      <c r="K46" s="156"/>
      <c r="L46" s="156"/>
      <c r="M46" s="156"/>
      <c r="N46" s="156"/>
      <c r="O46" s="156"/>
      <c r="P46" s="155">
        <f t="shared" si="0"/>
        <v>1200000</v>
      </c>
      <c r="Q46" s="132"/>
    </row>
    <row r="47" spans="1:21" ht="25.5" x14ac:dyDescent="0.2">
      <c r="A47" s="263" t="s">
        <v>268</v>
      </c>
      <c r="B47" s="157"/>
      <c r="C47" s="158"/>
      <c r="D47" s="271" t="s">
        <v>271</v>
      </c>
      <c r="E47" s="272">
        <f>E48</f>
        <v>1221600</v>
      </c>
      <c r="F47" s="273">
        <f>F48</f>
        <v>1221600</v>
      </c>
      <c r="G47" s="273">
        <f>G48</f>
        <v>832000</v>
      </c>
      <c r="H47" s="273">
        <f>H48</f>
        <v>42100</v>
      </c>
      <c r="I47" s="156"/>
      <c r="J47" s="155"/>
      <c r="K47" s="156"/>
      <c r="L47" s="156"/>
      <c r="M47" s="156"/>
      <c r="N47" s="156"/>
      <c r="O47" s="156"/>
      <c r="P47" s="155">
        <f t="shared" si="0"/>
        <v>1221600</v>
      </c>
      <c r="Q47" s="132"/>
    </row>
    <row r="48" spans="1:21" ht="25.5" x14ac:dyDescent="0.2">
      <c r="A48" s="263" t="s">
        <v>270</v>
      </c>
      <c r="B48" s="157"/>
      <c r="C48" s="158"/>
      <c r="D48" s="271" t="s">
        <v>271</v>
      </c>
      <c r="E48" s="272">
        <f>E50+E49</f>
        <v>1221600</v>
      </c>
      <c r="F48" s="273">
        <f>F49+F50</f>
        <v>1221600</v>
      </c>
      <c r="G48" s="273">
        <f>G49+G50</f>
        <v>832000</v>
      </c>
      <c r="H48" s="273">
        <f>H49+H50</f>
        <v>42100</v>
      </c>
      <c r="I48" s="156"/>
      <c r="J48" s="155"/>
      <c r="K48" s="156"/>
      <c r="L48" s="156"/>
      <c r="M48" s="156"/>
      <c r="N48" s="156"/>
      <c r="O48" s="156"/>
      <c r="P48" s="155">
        <f>E48+J48</f>
        <v>1221600</v>
      </c>
      <c r="Q48" s="132"/>
    </row>
    <row r="49" spans="1:17" ht="38.25" x14ac:dyDescent="0.2">
      <c r="A49" s="157" t="s">
        <v>269</v>
      </c>
      <c r="B49" s="157" t="s">
        <v>107</v>
      </c>
      <c r="C49" s="158" t="s">
        <v>72</v>
      </c>
      <c r="D49" s="154" t="s">
        <v>108</v>
      </c>
      <c r="E49" s="155">
        <f>F49</f>
        <v>1139600</v>
      </c>
      <c r="F49" s="156">
        <v>1139600</v>
      </c>
      <c r="G49" s="156">
        <v>832000</v>
      </c>
      <c r="H49" s="156">
        <v>42100</v>
      </c>
      <c r="I49" s="156"/>
      <c r="J49" s="155"/>
      <c r="K49" s="156"/>
      <c r="L49" s="156"/>
      <c r="M49" s="156"/>
      <c r="N49" s="156"/>
      <c r="O49" s="156"/>
      <c r="P49" s="155">
        <f>E49+J49</f>
        <v>1139600</v>
      </c>
      <c r="Q49" s="132"/>
    </row>
    <row r="50" spans="1:17" ht="25.5" x14ac:dyDescent="0.2">
      <c r="A50" s="157" t="s">
        <v>272</v>
      </c>
      <c r="B50" s="157">
        <v>3112</v>
      </c>
      <c r="C50" s="292">
        <v>1040</v>
      </c>
      <c r="D50" s="154" t="s">
        <v>85</v>
      </c>
      <c r="E50" s="155">
        <f>F50</f>
        <v>82000</v>
      </c>
      <c r="F50" s="156">
        <v>82000</v>
      </c>
      <c r="G50" s="156"/>
      <c r="H50" s="156"/>
      <c r="I50" s="156"/>
      <c r="J50" s="155"/>
      <c r="K50" s="156"/>
      <c r="L50" s="156"/>
      <c r="M50" s="156"/>
      <c r="N50" s="156"/>
      <c r="O50" s="156"/>
      <c r="P50" s="155">
        <f>E50+J50</f>
        <v>82000</v>
      </c>
      <c r="Q50" s="132"/>
    </row>
    <row r="51" spans="1:17" ht="38.25" x14ac:dyDescent="0.2">
      <c r="A51" s="263">
        <v>1500000</v>
      </c>
      <c r="B51" s="269"/>
      <c r="C51" s="270"/>
      <c r="D51" s="265" t="s">
        <v>164</v>
      </c>
      <c r="E51" s="272">
        <f>E52</f>
        <v>11888500</v>
      </c>
      <c r="F51" s="176">
        <f t="shared" ref="F51:H51" si="5">F52</f>
        <v>11888500</v>
      </c>
      <c r="G51" s="176">
        <f t="shared" si="5"/>
        <v>4188000</v>
      </c>
      <c r="H51" s="176">
        <f t="shared" si="5"/>
        <v>625600</v>
      </c>
      <c r="I51" s="273"/>
      <c r="J51" s="272">
        <f>J52</f>
        <v>113000</v>
      </c>
      <c r="K51" s="176">
        <f t="shared" ref="K51:O51" si="6">K52</f>
        <v>0</v>
      </c>
      <c r="L51" s="176">
        <f t="shared" si="6"/>
        <v>113000</v>
      </c>
      <c r="M51" s="176">
        <f t="shared" si="6"/>
        <v>0</v>
      </c>
      <c r="N51" s="176">
        <f t="shared" si="6"/>
        <v>0</v>
      </c>
      <c r="O51" s="176">
        <f t="shared" si="6"/>
        <v>0</v>
      </c>
      <c r="P51" s="272">
        <f t="shared" si="0"/>
        <v>12001500</v>
      </c>
      <c r="Q51" s="132"/>
    </row>
    <row r="52" spans="1:17" ht="38.25" x14ac:dyDescent="0.2">
      <c r="A52" s="263">
        <v>1510000</v>
      </c>
      <c r="B52" s="263"/>
      <c r="C52" s="264"/>
      <c r="D52" s="265" t="s">
        <v>164</v>
      </c>
      <c r="E52" s="268">
        <f>E53+E54+E55+E57+E58+E60+E56+E59</f>
        <v>11888500</v>
      </c>
      <c r="F52" s="176">
        <f>F53+F54+F55+F57+F58+F60+F56+F59</f>
        <v>11888500</v>
      </c>
      <c r="G52" s="176">
        <f>G53+G54+G55+G57+G58+G60</f>
        <v>4188000</v>
      </c>
      <c r="H52" s="176">
        <f>H53+H54+H55+H57+H58+H60</f>
        <v>625600</v>
      </c>
      <c r="I52" s="176"/>
      <c r="J52" s="268">
        <f>J53+J54+J55+J57+J58+J60</f>
        <v>113000</v>
      </c>
      <c r="K52" s="176">
        <f>K53+K54+K55+K57+K58+K60</f>
        <v>0</v>
      </c>
      <c r="L52" s="176">
        <f>L53+L54+L55+L57+L58+L60</f>
        <v>113000</v>
      </c>
      <c r="M52" s="176"/>
      <c r="N52" s="176"/>
      <c r="O52" s="176">
        <f>O53+O54+O55+O57+O58+O60</f>
        <v>0</v>
      </c>
      <c r="P52" s="268">
        <f>E52+J52</f>
        <v>12001500</v>
      </c>
    </row>
    <row r="53" spans="1:17" ht="38.25" x14ac:dyDescent="0.2">
      <c r="A53" s="157">
        <v>1510160</v>
      </c>
      <c r="B53" s="157" t="s">
        <v>107</v>
      </c>
      <c r="C53" s="175" t="s">
        <v>72</v>
      </c>
      <c r="D53" s="154" t="s">
        <v>108</v>
      </c>
      <c r="E53" s="155">
        <f>F53</f>
        <v>3504400</v>
      </c>
      <c r="F53" s="156">
        <v>3504400</v>
      </c>
      <c r="G53" s="156">
        <v>2694000</v>
      </c>
      <c r="H53" s="156">
        <v>117000</v>
      </c>
      <c r="I53" s="156"/>
      <c r="J53" s="155">
        <f t="shared" ref="J53:J55" si="7">L53+O53</f>
        <v>0</v>
      </c>
      <c r="K53" s="156"/>
      <c r="L53" s="156"/>
      <c r="M53" s="156"/>
      <c r="N53" s="156"/>
      <c r="O53" s="156"/>
      <c r="P53" s="155">
        <f>E53+J53</f>
        <v>3504400</v>
      </c>
    </row>
    <row r="54" spans="1:17" x14ac:dyDescent="0.2">
      <c r="A54" s="157">
        <v>1510180</v>
      </c>
      <c r="B54" s="157" t="s">
        <v>74</v>
      </c>
      <c r="C54" s="175" t="s">
        <v>75</v>
      </c>
      <c r="D54" s="154" t="s">
        <v>76</v>
      </c>
      <c r="E54" s="155">
        <f t="shared" ref="E54:E57" si="8">F54</f>
        <v>1967000</v>
      </c>
      <c r="F54" s="166">
        <v>1967000</v>
      </c>
      <c r="G54" s="156">
        <v>1494000</v>
      </c>
      <c r="H54" s="156"/>
      <c r="I54" s="156"/>
      <c r="J54" s="155">
        <f t="shared" si="7"/>
        <v>0</v>
      </c>
      <c r="K54" s="156"/>
      <c r="L54" s="156"/>
      <c r="M54" s="156"/>
      <c r="N54" s="156"/>
      <c r="O54" s="156"/>
      <c r="P54" s="155">
        <f>E54+J54</f>
        <v>1967000</v>
      </c>
    </row>
    <row r="55" spans="1:17" x14ac:dyDescent="0.2">
      <c r="A55" s="157">
        <v>1516030</v>
      </c>
      <c r="B55" s="157" t="s">
        <v>165</v>
      </c>
      <c r="C55" s="175" t="s">
        <v>89</v>
      </c>
      <c r="D55" s="154" t="s">
        <v>90</v>
      </c>
      <c r="E55" s="155">
        <f t="shared" si="8"/>
        <v>1323600</v>
      </c>
      <c r="F55" s="166">
        <v>1323600</v>
      </c>
      <c r="G55" s="156"/>
      <c r="H55" s="156">
        <v>508600</v>
      </c>
      <c r="I55" s="156"/>
      <c r="J55" s="155">
        <f t="shared" si="7"/>
        <v>75000</v>
      </c>
      <c r="K55" s="156"/>
      <c r="L55" s="156">
        <v>75000</v>
      </c>
      <c r="M55" s="156"/>
      <c r="N55" s="156"/>
      <c r="O55" s="156"/>
      <c r="P55" s="155">
        <f t="shared" si="0"/>
        <v>1398600</v>
      </c>
      <c r="Q55" s="159"/>
    </row>
    <row r="56" spans="1:17" x14ac:dyDescent="0.2">
      <c r="A56" s="157">
        <v>1517130</v>
      </c>
      <c r="B56" s="157">
        <v>7130</v>
      </c>
      <c r="C56" s="175">
        <v>421</v>
      </c>
      <c r="D56" s="154" t="s">
        <v>267</v>
      </c>
      <c r="E56" s="155">
        <f>F56</f>
        <v>600000</v>
      </c>
      <c r="F56" s="166">
        <v>600000</v>
      </c>
      <c r="G56" s="156"/>
      <c r="H56" s="156"/>
      <c r="I56" s="156"/>
      <c r="J56" s="155"/>
      <c r="K56" s="156"/>
      <c r="L56" s="156"/>
      <c r="M56" s="156"/>
      <c r="N56" s="156"/>
      <c r="O56" s="156"/>
      <c r="P56" s="155"/>
      <c r="Q56" s="159"/>
    </row>
    <row r="57" spans="1:17" ht="25.5" x14ac:dyDescent="0.2">
      <c r="A57" s="157">
        <v>1517350</v>
      </c>
      <c r="B57" s="157" t="s">
        <v>166</v>
      </c>
      <c r="C57" s="175" t="s">
        <v>167</v>
      </c>
      <c r="D57" s="154" t="s">
        <v>168</v>
      </c>
      <c r="E57" s="155">
        <f t="shared" si="8"/>
        <v>0</v>
      </c>
      <c r="F57" s="166"/>
      <c r="G57" s="156"/>
      <c r="H57" s="156"/>
      <c r="I57" s="156"/>
      <c r="J57" s="155"/>
      <c r="K57" s="156"/>
      <c r="L57" s="156"/>
      <c r="M57" s="156"/>
      <c r="N57" s="156"/>
      <c r="O57" s="156"/>
      <c r="P57" s="155">
        <f t="shared" si="0"/>
        <v>0</v>
      </c>
    </row>
    <row r="58" spans="1:17" ht="38.25" x14ac:dyDescent="0.2">
      <c r="A58" s="157">
        <v>1517461</v>
      </c>
      <c r="B58" s="157" t="s">
        <v>169</v>
      </c>
      <c r="C58" s="175" t="s">
        <v>170</v>
      </c>
      <c r="D58" s="154" t="s">
        <v>171</v>
      </c>
      <c r="E58" s="155">
        <f>F58</f>
        <v>2000000</v>
      </c>
      <c r="F58" s="166">
        <v>2000000</v>
      </c>
      <c r="G58" s="156"/>
      <c r="H58" s="156"/>
      <c r="I58" s="156"/>
      <c r="J58" s="155"/>
      <c r="K58" s="156"/>
      <c r="L58" s="156"/>
      <c r="M58" s="156"/>
      <c r="N58" s="156"/>
      <c r="O58" s="156"/>
      <c r="P58" s="155">
        <f>E58+J58</f>
        <v>2000000</v>
      </c>
    </row>
    <row r="59" spans="1:17" ht="25.5" x14ac:dyDescent="0.2">
      <c r="A59" s="320">
        <v>1517693</v>
      </c>
      <c r="B59" s="67">
        <v>7693</v>
      </c>
      <c r="C59" s="68" t="s">
        <v>92</v>
      </c>
      <c r="D59" s="321" t="s">
        <v>340</v>
      </c>
      <c r="E59" s="155">
        <v>2493500</v>
      </c>
      <c r="F59" s="166">
        <v>2493500</v>
      </c>
      <c r="G59" s="156"/>
      <c r="H59" s="156"/>
      <c r="I59" s="156"/>
      <c r="J59" s="155"/>
      <c r="K59" s="156"/>
      <c r="L59" s="156"/>
      <c r="M59" s="156"/>
      <c r="N59" s="156"/>
      <c r="O59" s="156"/>
      <c r="P59" s="155">
        <v>2493500</v>
      </c>
    </row>
    <row r="60" spans="1:17" ht="32.65" customHeight="1" x14ac:dyDescent="0.2">
      <c r="A60" s="157">
        <v>1518340</v>
      </c>
      <c r="B60" s="157" t="s">
        <v>172</v>
      </c>
      <c r="C60" s="175" t="s">
        <v>173</v>
      </c>
      <c r="D60" s="154" t="s">
        <v>174</v>
      </c>
      <c r="E60" s="155">
        <f>F60</f>
        <v>0</v>
      </c>
      <c r="F60" s="156"/>
      <c r="G60" s="156"/>
      <c r="H60" s="156"/>
      <c r="I60" s="156"/>
      <c r="J60" s="155">
        <f>L60+O60</f>
        <v>38000</v>
      </c>
      <c r="K60" s="156"/>
      <c r="L60" s="156">
        <v>38000</v>
      </c>
      <c r="M60" s="156"/>
      <c r="N60" s="156"/>
      <c r="O60" s="156"/>
      <c r="P60" s="155">
        <f t="shared" ref="P60" si="9">E60+J60</f>
        <v>38000</v>
      </c>
    </row>
    <row r="61" spans="1:17" ht="25.5" x14ac:dyDescent="0.2">
      <c r="A61" s="258" t="s">
        <v>175</v>
      </c>
      <c r="B61" s="259"/>
      <c r="C61" s="260"/>
      <c r="D61" s="261" t="s">
        <v>176</v>
      </c>
      <c r="E61" s="262">
        <f>E62</f>
        <v>3033900</v>
      </c>
      <c r="F61" s="177">
        <f t="shared" ref="F61:I61" si="10">F62</f>
        <v>1789900</v>
      </c>
      <c r="G61" s="177">
        <f t="shared" si="10"/>
        <v>1131000</v>
      </c>
      <c r="H61" s="177">
        <f t="shared" si="10"/>
        <v>55000</v>
      </c>
      <c r="I61" s="177">
        <f t="shared" si="10"/>
        <v>0</v>
      </c>
      <c r="J61" s="262">
        <f>J62</f>
        <v>0</v>
      </c>
      <c r="K61" s="177">
        <f>K62</f>
        <v>0</v>
      </c>
      <c r="L61" s="177">
        <v>0</v>
      </c>
      <c r="M61" s="177">
        <v>0</v>
      </c>
      <c r="N61" s="177">
        <v>0</v>
      </c>
      <c r="O61" s="177">
        <f>O62</f>
        <v>0</v>
      </c>
      <c r="P61" s="262">
        <f t="shared" si="0"/>
        <v>3033900</v>
      </c>
    </row>
    <row r="62" spans="1:17" ht="25.5" x14ac:dyDescent="0.2">
      <c r="A62" s="141" t="s">
        <v>177</v>
      </c>
      <c r="B62" s="142"/>
      <c r="C62" s="143"/>
      <c r="D62" s="261" t="s">
        <v>176</v>
      </c>
      <c r="E62" s="145">
        <f>E63+E64+E65</f>
        <v>3033900</v>
      </c>
      <c r="F62" s="176">
        <f>F63+F64+F65</f>
        <v>1789900</v>
      </c>
      <c r="G62" s="176">
        <f t="shared" ref="G62:I62" si="11">G63+G64+G65</f>
        <v>1131000</v>
      </c>
      <c r="H62" s="176">
        <f t="shared" si="11"/>
        <v>55000</v>
      </c>
      <c r="I62" s="176">
        <f t="shared" si="11"/>
        <v>0</v>
      </c>
      <c r="J62" s="145">
        <f>J63+J64+J65</f>
        <v>0</v>
      </c>
      <c r="K62" s="177">
        <f>K63+K64+K65</f>
        <v>0</v>
      </c>
      <c r="L62" s="177">
        <f t="shared" ref="L62:O62" si="12">L63+L64+L65</f>
        <v>0</v>
      </c>
      <c r="M62" s="177">
        <f t="shared" si="12"/>
        <v>0</v>
      </c>
      <c r="N62" s="177">
        <f t="shared" si="12"/>
        <v>0</v>
      </c>
      <c r="O62" s="177">
        <f t="shared" si="12"/>
        <v>0</v>
      </c>
      <c r="P62" s="145">
        <f t="shared" si="0"/>
        <v>3033900</v>
      </c>
    </row>
    <row r="63" spans="1:17" ht="38.25" x14ac:dyDescent="0.2">
      <c r="A63" s="147" t="s">
        <v>178</v>
      </c>
      <c r="B63" s="147" t="s">
        <v>107</v>
      </c>
      <c r="C63" s="148" t="s">
        <v>72</v>
      </c>
      <c r="D63" s="149" t="s">
        <v>108</v>
      </c>
      <c r="E63" s="152">
        <f>F63</f>
        <v>1579900</v>
      </c>
      <c r="F63" s="178">
        <v>1579900</v>
      </c>
      <c r="G63" s="178">
        <v>1131000</v>
      </c>
      <c r="H63" s="178">
        <v>55000</v>
      </c>
      <c r="I63" s="178"/>
      <c r="J63" s="152"/>
      <c r="K63" s="151"/>
      <c r="L63" s="151"/>
      <c r="M63" s="151"/>
      <c r="N63" s="151"/>
      <c r="O63" s="151"/>
      <c r="P63" s="152">
        <f t="shared" si="0"/>
        <v>1579900</v>
      </c>
    </row>
    <row r="64" spans="1:17" x14ac:dyDescent="0.2">
      <c r="A64" s="147" t="s">
        <v>179</v>
      </c>
      <c r="B64" s="147" t="s">
        <v>180</v>
      </c>
      <c r="C64" s="148" t="s">
        <v>75</v>
      </c>
      <c r="D64" s="149" t="s">
        <v>181</v>
      </c>
      <c r="E64" s="152">
        <v>1244000</v>
      </c>
      <c r="F64" s="151"/>
      <c r="G64" s="151"/>
      <c r="H64" s="151"/>
      <c r="I64" s="151"/>
      <c r="J64" s="152"/>
      <c r="K64" s="151"/>
      <c r="L64" s="151"/>
      <c r="M64" s="151"/>
      <c r="N64" s="151"/>
      <c r="O64" s="151"/>
      <c r="P64" s="152">
        <f t="shared" si="0"/>
        <v>1244000</v>
      </c>
    </row>
    <row r="65" spans="1:17" x14ac:dyDescent="0.2">
      <c r="A65" s="147">
        <v>3719770</v>
      </c>
      <c r="B65" s="147">
        <v>9770</v>
      </c>
      <c r="C65" s="148" t="s">
        <v>74</v>
      </c>
      <c r="D65" s="163" t="s">
        <v>182</v>
      </c>
      <c r="E65" s="152">
        <v>210000</v>
      </c>
      <c r="F65" s="151">
        <v>210000</v>
      </c>
      <c r="G65" s="151"/>
      <c r="H65" s="151"/>
      <c r="I65" s="151"/>
      <c r="J65" s="152"/>
      <c r="K65" s="151"/>
      <c r="L65" s="151"/>
      <c r="M65" s="151"/>
      <c r="N65" s="151"/>
      <c r="O65" s="151"/>
      <c r="P65" s="152">
        <f t="shared" ref="P65:P66" si="13">E65+J65</f>
        <v>210000</v>
      </c>
    </row>
    <row r="66" spans="1:17" ht="29.25" customHeight="1" x14ac:dyDescent="0.2">
      <c r="A66" s="147"/>
      <c r="B66" s="147"/>
      <c r="C66" s="148"/>
      <c r="D66" s="163" t="s">
        <v>183</v>
      </c>
      <c r="E66" s="152">
        <v>210000</v>
      </c>
      <c r="F66" s="151">
        <v>210000</v>
      </c>
      <c r="G66" s="151"/>
      <c r="H66" s="151"/>
      <c r="I66" s="151"/>
      <c r="J66" s="152"/>
      <c r="K66" s="151"/>
      <c r="L66" s="151"/>
      <c r="M66" s="151"/>
      <c r="N66" s="151"/>
      <c r="O66" s="151"/>
      <c r="P66" s="152">
        <f t="shared" si="13"/>
        <v>210000</v>
      </c>
      <c r="Q66" s="246"/>
    </row>
    <row r="67" spans="1:17" x14ac:dyDescent="0.2">
      <c r="A67" s="179" t="s">
        <v>6</v>
      </c>
      <c r="B67" s="180" t="s">
        <v>6</v>
      </c>
      <c r="C67" s="181" t="s">
        <v>6</v>
      </c>
      <c r="D67" s="182" t="s">
        <v>184</v>
      </c>
      <c r="E67" s="145">
        <f>E15+E37+E52+E23+E61+E47</f>
        <v>124509200</v>
      </c>
      <c r="F67" s="145">
        <f>F16+F37+F52+F23+F61+F47</f>
        <v>123265200</v>
      </c>
      <c r="G67" s="145">
        <f>G15+G37+G52+G23+G61+G47</f>
        <v>73766704</v>
      </c>
      <c r="H67" s="145">
        <f>H15+H37+H52+H23+H61+H47</f>
        <v>11657783</v>
      </c>
      <c r="I67" s="145">
        <v>0</v>
      </c>
      <c r="J67" s="145">
        <f>J15+J37+J52+J23+J62</f>
        <v>6340000</v>
      </c>
      <c r="K67" s="145">
        <f>K15+K37+K52+K23+K61</f>
        <v>5000000</v>
      </c>
      <c r="L67" s="145">
        <f>L15+L37+L52+L23+L61</f>
        <v>1340000</v>
      </c>
      <c r="M67" s="145">
        <v>0</v>
      </c>
      <c r="N67" s="145">
        <v>0</v>
      </c>
      <c r="O67" s="145">
        <f>O16+O23+O37+O52+O61</f>
        <v>5000000</v>
      </c>
      <c r="P67" s="145">
        <f t="shared" si="0"/>
        <v>130849200</v>
      </c>
      <c r="Q67" s="162"/>
    </row>
    <row r="68" spans="1:17" x14ac:dyDescent="0.2">
      <c r="E68" s="183"/>
      <c r="F68" s="183"/>
      <c r="G68" s="184"/>
      <c r="H68" s="185"/>
      <c r="I68" s="186"/>
      <c r="J68" s="185"/>
      <c r="K68" s="185"/>
      <c r="L68" s="185"/>
      <c r="M68" s="186"/>
      <c r="N68" s="186"/>
      <c r="O68" s="185"/>
      <c r="P68" s="183"/>
    </row>
    <row r="69" spans="1:17" x14ac:dyDescent="0.2">
      <c r="D69" s="159"/>
      <c r="E69" s="183"/>
      <c r="F69" s="187"/>
      <c r="G69" s="188"/>
      <c r="H69" s="188"/>
      <c r="I69" s="189"/>
      <c r="J69" s="188"/>
      <c r="K69" s="188"/>
      <c r="L69" s="188"/>
      <c r="M69" s="189"/>
      <c r="N69" s="189"/>
      <c r="O69" s="188"/>
      <c r="P69" s="188"/>
      <c r="Q69" s="190"/>
    </row>
    <row r="70" spans="1:17" x14ac:dyDescent="0.2">
      <c r="B70" s="191" t="s">
        <v>7</v>
      </c>
      <c r="E70" s="192"/>
      <c r="F70" s="186"/>
      <c r="G70" s="186"/>
      <c r="H70" s="192"/>
      <c r="I70" s="69" t="s">
        <v>230</v>
      </c>
    </row>
  </sheetData>
  <mergeCells count="26">
    <mergeCell ref="R45:S45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R39:T39"/>
    <mergeCell ref="K11:K13"/>
    <mergeCell ref="L11:L13"/>
    <mergeCell ref="M11:N11"/>
    <mergeCell ref="I11:I13"/>
    <mergeCell ref="J11:J13"/>
  </mergeCells>
  <pageMargins left="0.19685039370078741" right="0.19685039370078741" top="0.39370078740157483" bottom="0.19685039370078741" header="0" footer="0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75" zoomScaleNormal="75" workbookViewId="0">
      <selection activeCell="H10" sqref="H10:H11"/>
    </sheetView>
  </sheetViews>
  <sheetFormatPr defaultRowHeight="12.75" x14ac:dyDescent="0.2"/>
  <cols>
    <col min="1" max="3" width="12.140625" style="58" customWidth="1"/>
    <col min="4" max="4" width="40.7109375" style="58" customWidth="1"/>
    <col min="5" max="13" width="13.7109375" style="58" customWidth="1"/>
    <col min="14" max="14" width="12" style="58" customWidth="1"/>
    <col min="15" max="15" width="13.7109375" style="58" customWidth="1"/>
    <col min="16" max="16" width="12.140625" style="58" customWidth="1"/>
    <col min="17" max="16384" width="9.140625" style="58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330</v>
      </c>
      <c r="N1" s="1"/>
      <c r="O1" s="1"/>
      <c r="P1" s="1"/>
    </row>
    <row r="2" spans="1:16" ht="28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25" t="s">
        <v>347</v>
      </c>
      <c r="N2" s="325"/>
      <c r="O2" s="325"/>
      <c r="P2" s="325"/>
    </row>
    <row r="3" spans="1:16" ht="28.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25" t="s">
        <v>324</v>
      </c>
      <c r="N3" s="325"/>
      <c r="O3" s="325"/>
      <c r="P3" s="325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357" t="s">
        <v>231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</row>
    <row r="6" spans="1:16" x14ac:dyDescent="0.2">
      <c r="A6" s="357" t="s">
        <v>333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</row>
    <row r="7" spans="1:16" x14ac:dyDescent="0.2">
      <c r="A7" s="210" t="s">
        <v>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3.5" thickBot="1" x14ac:dyDescent="0.25">
      <c r="A8" s="211" t="s">
        <v>55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5" t="s">
        <v>56</v>
      </c>
    </row>
    <row r="9" spans="1:16" ht="13.5" thickBot="1" x14ac:dyDescent="0.25">
      <c r="A9" s="353" t="s">
        <v>57</v>
      </c>
      <c r="B9" s="353" t="s">
        <v>58</v>
      </c>
      <c r="C9" s="353" t="s">
        <v>59</v>
      </c>
      <c r="D9" s="359" t="s">
        <v>232</v>
      </c>
      <c r="E9" s="355" t="s">
        <v>233</v>
      </c>
      <c r="F9" s="362"/>
      <c r="G9" s="362"/>
      <c r="H9" s="356"/>
      <c r="I9" s="355" t="s">
        <v>234</v>
      </c>
      <c r="J9" s="362"/>
      <c r="K9" s="362"/>
      <c r="L9" s="356"/>
      <c r="M9" s="355" t="s">
        <v>235</v>
      </c>
      <c r="N9" s="362"/>
      <c r="O9" s="362"/>
      <c r="P9" s="356"/>
    </row>
    <row r="10" spans="1:16" ht="13.5" thickBot="1" x14ac:dyDescent="0.25">
      <c r="A10" s="358"/>
      <c r="B10" s="358"/>
      <c r="C10" s="358"/>
      <c r="D10" s="360"/>
      <c r="E10" s="353" t="s">
        <v>44</v>
      </c>
      <c r="F10" s="355" t="s">
        <v>45</v>
      </c>
      <c r="G10" s="356"/>
      <c r="H10" s="353" t="s">
        <v>236</v>
      </c>
      <c r="I10" s="353" t="s">
        <v>44</v>
      </c>
      <c r="J10" s="355" t="s">
        <v>45</v>
      </c>
      <c r="K10" s="356"/>
      <c r="L10" s="353" t="s">
        <v>236</v>
      </c>
      <c r="M10" s="353" t="s">
        <v>44</v>
      </c>
      <c r="N10" s="355" t="s">
        <v>45</v>
      </c>
      <c r="O10" s="356"/>
      <c r="P10" s="353" t="s">
        <v>236</v>
      </c>
    </row>
    <row r="11" spans="1:16" ht="55.9" customHeight="1" thickBot="1" x14ac:dyDescent="0.25">
      <c r="A11" s="354"/>
      <c r="B11" s="354"/>
      <c r="C11" s="354"/>
      <c r="D11" s="361"/>
      <c r="E11" s="354"/>
      <c r="F11" s="220" t="s">
        <v>4</v>
      </c>
      <c r="G11" s="220" t="s">
        <v>5</v>
      </c>
      <c r="H11" s="354"/>
      <c r="I11" s="354"/>
      <c r="J11" s="220" t="s">
        <v>4</v>
      </c>
      <c r="K11" s="220" t="s">
        <v>5</v>
      </c>
      <c r="L11" s="354"/>
      <c r="M11" s="354"/>
      <c r="N11" s="220" t="s">
        <v>4</v>
      </c>
      <c r="O11" s="220" t="s">
        <v>5</v>
      </c>
      <c r="P11" s="354"/>
    </row>
    <row r="12" spans="1:16" ht="13.5" thickBot="1" x14ac:dyDescent="0.25">
      <c r="A12" s="221">
        <v>1</v>
      </c>
      <c r="B12" s="222">
        <v>2</v>
      </c>
      <c r="C12" s="222">
        <v>3</v>
      </c>
      <c r="D12" s="222">
        <v>4</v>
      </c>
      <c r="E12" s="222">
        <v>5</v>
      </c>
      <c r="F12" s="222">
        <v>6</v>
      </c>
      <c r="G12" s="222">
        <v>7</v>
      </c>
      <c r="H12" s="222">
        <v>8</v>
      </c>
      <c r="I12" s="222">
        <v>9</v>
      </c>
      <c r="J12" s="222">
        <v>10</v>
      </c>
      <c r="K12" s="222">
        <v>11</v>
      </c>
      <c r="L12" s="222">
        <v>12</v>
      </c>
      <c r="M12" s="222">
        <v>13</v>
      </c>
      <c r="N12" s="222">
        <v>14</v>
      </c>
      <c r="O12" s="222">
        <v>15</v>
      </c>
      <c r="P12" s="222">
        <v>16</v>
      </c>
    </row>
    <row r="13" spans="1:16" ht="13.5" thickBot="1" x14ac:dyDescent="0.25">
      <c r="A13" s="221" t="s">
        <v>237</v>
      </c>
      <c r="B13" s="222" t="s">
        <v>237</v>
      </c>
      <c r="C13" s="222" t="s">
        <v>237</v>
      </c>
      <c r="D13" s="222" t="s">
        <v>237</v>
      </c>
      <c r="E13" s="222" t="s">
        <v>237</v>
      </c>
      <c r="F13" s="222" t="s">
        <v>237</v>
      </c>
      <c r="G13" s="222" t="s">
        <v>237</v>
      </c>
      <c r="H13" s="222" t="s">
        <v>237</v>
      </c>
      <c r="I13" s="222" t="s">
        <v>237</v>
      </c>
      <c r="J13" s="222" t="s">
        <v>237</v>
      </c>
      <c r="K13" s="222" t="s">
        <v>237</v>
      </c>
      <c r="L13" s="222" t="s">
        <v>237</v>
      </c>
      <c r="M13" s="222" t="s">
        <v>237</v>
      </c>
      <c r="N13" s="222" t="s">
        <v>237</v>
      </c>
      <c r="O13" s="222" t="s">
        <v>237</v>
      </c>
      <c r="P13" s="222" t="s">
        <v>237</v>
      </c>
    </row>
    <row r="14" spans="1:16" ht="13.5" thickBot="1" x14ac:dyDescent="0.25">
      <c r="A14" s="221" t="s">
        <v>238</v>
      </c>
      <c r="B14" s="222" t="s">
        <v>238</v>
      </c>
      <c r="C14" s="222" t="s">
        <v>238</v>
      </c>
      <c r="D14" s="223" t="s">
        <v>184</v>
      </c>
      <c r="E14" s="222" t="s">
        <v>237</v>
      </c>
      <c r="F14" s="222" t="s">
        <v>237</v>
      </c>
      <c r="G14" s="222" t="s">
        <v>237</v>
      </c>
      <c r="H14" s="222" t="s">
        <v>237</v>
      </c>
      <c r="I14" s="222" t="s">
        <v>237</v>
      </c>
      <c r="J14" s="222" t="s">
        <v>237</v>
      </c>
      <c r="K14" s="222" t="s">
        <v>237</v>
      </c>
      <c r="L14" s="222" t="s">
        <v>237</v>
      </c>
      <c r="M14" s="222" t="s">
        <v>237</v>
      </c>
      <c r="N14" s="222" t="s">
        <v>237</v>
      </c>
      <c r="O14" s="222" t="s">
        <v>237</v>
      </c>
      <c r="P14" s="222" t="s">
        <v>237</v>
      </c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69" t="s">
        <v>7</v>
      </c>
      <c r="C17" s="1"/>
      <c r="D17" s="1"/>
      <c r="E17" s="1"/>
      <c r="F17" s="1"/>
      <c r="G17" s="1"/>
      <c r="H17" s="1"/>
      <c r="I17" s="48" t="s">
        <v>230</v>
      </c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20">
    <mergeCell ref="N10:O10"/>
    <mergeCell ref="P10:P11"/>
    <mergeCell ref="M2:P2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E10:E11"/>
    <mergeCell ref="F10:G10"/>
    <mergeCell ref="H10:H11"/>
    <mergeCell ref="I10:I11"/>
    <mergeCell ref="J10:K10"/>
    <mergeCell ref="L10:L11"/>
    <mergeCell ref="M10:M11"/>
  </mergeCells>
  <pageMargins left="0.196850393700787" right="0.196850393700787" top="0.39370078740157499" bottom="0.196850393700787" header="0" footer="0"/>
  <pageSetup paperSize="9" scale="67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10" zoomScaleNormal="100" zoomScalePageLayoutView="85" workbookViewId="0">
      <selection activeCell="E20" sqref="E20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50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263</v>
      </c>
      <c r="D1" s="5"/>
    </row>
    <row r="2" spans="1:11" s="7" customFormat="1" ht="12.2" customHeight="1" x14ac:dyDescent="0.2">
      <c r="C2" s="385" t="s">
        <v>348</v>
      </c>
      <c r="D2" s="8"/>
      <c r="E2" s="8"/>
      <c r="F2" s="8"/>
      <c r="G2" s="8"/>
    </row>
    <row r="3" spans="1:11" ht="13.7" customHeight="1" x14ac:dyDescent="0.2">
      <c r="A3" s="1"/>
      <c r="B3" s="1"/>
      <c r="C3" s="70" t="s">
        <v>329</v>
      </c>
      <c r="D3" s="70"/>
      <c r="E3" s="70"/>
      <c r="F3" s="70"/>
      <c r="G3" s="70"/>
      <c r="H3" s="70"/>
      <c r="I3" s="70"/>
      <c r="J3" s="70"/>
      <c r="K3" s="3"/>
    </row>
    <row r="4" spans="1:11" x14ac:dyDescent="0.2">
      <c r="A4" s="1"/>
      <c r="B4" s="1"/>
      <c r="C4" s="9"/>
      <c r="D4" s="9"/>
      <c r="E4" s="9"/>
      <c r="F4" s="9"/>
      <c r="G4" s="325"/>
      <c r="H4" s="325"/>
      <c r="I4" s="325"/>
      <c r="J4" s="325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66" t="s">
        <v>334</v>
      </c>
      <c r="B6" s="367"/>
      <c r="C6" s="367"/>
      <c r="D6" s="367"/>
    </row>
    <row r="7" spans="1:11" x14ac:dyDescent="0.2">
      <c r="A7" s="208">
        <v>11512000000</v>
      </c>
      <c r="B7" s="5"/>
      <c r="C7" s="5"/>
      <c r="D7" s="5"/>
    </row>
    <row r="8" spans="1:11" s="58" customFormat="1" x14ac:dyDescent="0.2">
      <c r="A8" s="205" t="s">
        <v>214</v>
      </c>
      <c r="B8" s="53"/>
      <c r="C8" s="207"/>
      <c r="D8" s="53"/>
    </row>
    <row r="9" spans="1:11" ht="15" x14ac:dyDescent="0.25">
      <c r="A9" s="12" t="s">
        <v>35</v>
      </c>
      <c r="B9" s="6"/>
      <c r="C9" s="6"/>
      <c r="D9" s="11"/>
    </row>
    <row r="10" spans="1:11" x14ac:dyDescent="0.2">
      <c r="A10" s="6"/>
      <c r="B10" s="6"/>
      <c r="C10" s="6"/>
      <c r="D10" s="11" t="s">
        <v>10</v>
      </c>
      <c r="G10" s="52"/>
    </row>
    <row r="11" spans="1:11" ht="38.25" x14ac:dyDescent="0.2">
      <c r="A11" s="13" t="s">
        <v>36</v>
      </c>
      <c r="B11" s="368" t="s">
        <v>37</v>
      </c>
      <c r="C11" s="369"/>
      <c r="D11" s="14" t="s">
        <v>1</v>
      </c>
    </row>
    <row r="12" spans="1:11" x14ac:dyDescent="0.2">
      <c r="A12" s="15">
        <v>1</v>
      </c>
      <c r="B12" s="370">
        <v>2</v>
      </c>
      <c r="C12" s="371"/>
      <c r="D12" s="16">
        <v>3</v>
      </c>
    </row>
    <row r="13" spans="1:11" x14ac:dyDescent="0.2">
      <c r="A13" s="363" t="s">
        <v>38</v>
      </c>
      <c r="B13" s="363"/>
      <c r="C13" s="363"/>
      <c r="D13" s="363"/>
    </row>
    <row r="14" spans="1:11" s="58" customFormat="1" x14ac:dyDescent="0.2">
      <c r="A14" s="193" t="s">
        <v>212</v>
      </c>
      <c r="B14" s="194"/>
      <c r="C14" s="195"/>
      <c r="D14" s="201"/>
      <c r="E14" s="199"/>
    </row>
    <row r="15" spans="1:11" s="58" customFormat="1" x14ac:dyDescent="0.2">
      <c r="A15" s="196" t="s">
        <v>8</v>
      </c>
      <c r="B15" s="197"/>
      <c r="C15" s="198"/>
      <c r="D15" s="202"/>
      <c r="E15" s="200"/>
    </row>
    <row r="16" spans="1:11" x14ac:dyDescent="0.2">
      <c r="A16" s="17" t="s">
        <v>39</v>
      </c>
      <c r="B16" s="18" t="s">
        <v>30</v>
      </c>
      <c r="C16" s="19"/>
      <c r="D16" s="20">
        <f>D17</f>
        <v>34462400</v>
      </c>
    </row>
    <row r="17" spans="1:13" x14ac:dyDescent="0.2">
      <c r="A17" s="54">
        <v>99000000000</v>
      </c>
      <c r="B17" s="21"/>
      <c r="C17" s="22" t="s">
        <v>50</v>
      </c>
      <c r="D17" s="23">
        <v>34462400</v>
      </c>
    </row>
    <row r="18" spans="1:13" x14ac:dyDescent="0.2">
      <c r="A18" s="17" t="s">
        <v>40</v>
      </c>
      <c r="B18" s="18" t="s">
        <v>32</v>
      </c>
      <c r="C18" s="19"/>
      <c r="D18" s="20">
        <f>D19</f>
        <v>545100</v>
      </c>
    </row>
    <row r="19" spans="1:13" x14ac:dyDescent="0.2">
      <c r="A19" s="55">
        <v>11100000000</v>
      </c>
      <c r="B19" s="21"/>
      <c r="C19" s="22" t="s">
        <v>51</v>
      </c>
      <c r="D19" s="23">
        <v>545100</v>
      </c>
    </row>
    <row r="20" spans="1:13" ht="25.5" x14ac:dyDescent="0.2">
      <c r="A20" s="17" t="s">
        <v>41</v>
      </c>
      <c r="B20" s="18" t="s">
        <v>33</v>
      </c>
      <c r="C20" s="19"/>
      <c r="D20" s="203"/>
    </row>
    <row r="21" spans="1:13" ht="12.75" customHeight="1" x14ac:dyDescent="0.2">
      <c r="A21" s="55">
        <v>11100000000</v>
      </c>
      <c r="B21" s="21"/>
      <c r="C21" s="56" t="s">
        <v>51</v>
      </c>
      <c r="D21" s="23"/>
    </row>
    <row r="22" spans="1:13" s="58" customFormat="1" ht="12.75" customHeight="1" x14ac:dyDescent="0.2">
      <c r="A22" s="62">
        <v>41040400</v>
      </c>
      <c r="B22" s="37"/>
      <c r="C22" s="63"/>
      <c r="D22" s="204"/>
    </row>
    <row r="23" spans="1:13" s="58" customFormat="1" ht="12.75" customHeight="1" x14ac:dyDescent="0.2">
      <c r="A23" s="55">
        <v>11100000000</v>
      </c>
      <c r="B23" s="61"/>
      <c r="C23" s="56"/>
      <c r="D23" s="64"/>
    </row>
    <row r="24" spans="1:13" x14ac:dyDescent="0.2">
      <c r="A24" s="363" t="s">
        <v>42</v>
      </c>
      <c r="B24" s="363"/>
      <c r="C24" s="363"/>
      <c r="D24" s="363"/>
    </row>
    <row r="25" spans="1:13" x14ac:dyDescent="0.2">
      <c r="A25" s="24" t="s">
        <v>6</v>
      </c>
      <c r="B25" s="25" t="s">
        <v>43</v>
      </c>
      <c r="C25" s="26"/>
      <c r="D25" s="27">
        <f>D14+D16+D18+D20</f>
        <v>35007500</v>
      </c>
      <c r="E25" s="51"/>
    </row>
    <row r="26" spans="1:13" x14ac:dyDescent="0.2">
      <c r="A26" s="24" t="s">
        <v>6</v>
      </c>
      <c r="B26" s="25" t="s">
        <v>44</v>
      </c>
      <c r="C26" s="26"/>
      <c r="D26" s="28">
        <f>D25</f>
        <v>35007500</v>
      </c>
    </row>
    <row r="27" spans="1:13" x14ac:dyDescent="0.2">
      <c r="A27" s="24" t="s">
        <v>6</v>
      </c>
      <c r="B27" s="25" t="s">
        <v>45</v>
      </c>
      <c r="C27" s="26"/>
      <c r="D27" s="28"/>
    </row>
    <row r="28" spans="1:13" x14ac:dyDescent="0.2">
      <c r="A28" s="6"/>
      <c r="B28" s="6"/>
      <c r="C28" s="6"/>
      <c r="D28" s="11"/>
    </row>
    <row r="29" spans="1:13" ht="22.15" customHeight="1" x14ac:dyDescent="0.25">
      <c r="A29" s="12" t="s">
        <v>46</v>
      </c>
      <c r="B29" s="6"/>
      <c r="C29" s="6"/>
      <c r="D29" s="11" t="s">
        <v>10</v>
      </c>
      <c r="M29" s="130"/>
    </row>
    <row r="30" spans="1:13" ht="63.75" x14ac:dyDescent="0.2">
      <c r="A30" s="29" t="s">
        <v>47</v>
      </c>
      <c r="B30" s="29" t="s">
        <v>48</v>
      </c>
      <c r="C30" s="29" t="s">
        <v>49</v>
      </c>
      <c r="D30" s="30" t="s">
        <v>1</v>
      </c>
      <c r="E30" s="129"/>
      <c r="F30" s="128"/>
    </row>
    <row r="31" spans="1:13" x14ac:dyDescent="0.2">
      <c r="A31" s="31">
        <v>1</v>
      </c>
      <c r="B31" s="32">
        <v>2</v>
      </c>
      <c r="C31" s="33">
        <v>3</v>
      </c>
      <c r="D31" s="34">
        <v>4</v>
      </c>
    </row>
    <row r="32" spans="1:13" x14ac:dyDescent="0.2">
      <c r="A32" s="364" t="s">
        <v>38</v>
      </c>
      <c r="B32" s="364"/>
      <c r="C32" s="364"/>
      <c r="D32" s="364"/>
    </row>
    <row r="33" spans="1:7" x14ac:dyDescent="0.2">
      <c r="A33" s="60" t="s">
        <v>52</v>
      </c>
      <c r="B33" s="39">
        <v>9770</v>
      </c>
      <c r="C33" s="35" t="s">
        <v>9</v>
      </c>
      <c r="D33" s="36">
        <f>D34</f>
        <v>210000</v>
      </c>
    </row>
    <row r="34" spans="1:7" ht="45.75" customHeight="1" x14ac:dyDescent="0.2">
      <c r="A34" s="59">
        <v>11502000000</v>
      </c>
      <c r="B34" s="57"/>
      <c r="C34" s="308" t="s">
        <v>326</v>
      </c>
      <c r="D34" s="38">
        <v>210000</v>
      </c>
    </row>
    <row r="35" spans="1:7" ht="19.899999999999999" customHeight="1" x14ac:dyDescent="0.2">
      <c r="A35" s="364" t="s">
        <v>42</v>
      </c>
      <c r="B35" s="364"/>
      <c r="C35" s="364"/>
      <c r="D35" s="363"/>
    </row>
    <row r="36" spans="1:7" x14ac:dyDescent="0.2">
      <c r="A36" s="40"/>
      <c r="B36" s="41"/>
      <c r="C36" s="42" t="s">
        <v>9</v>
      </c>
      <c r="D36" s="43">
        <v>0</v>
      </c>
    </row>
    <row r="37" spans="1:7" x14ac:dyDescent="0.2">
      <c r="A37" s="44" t="s">
        <v>6</v>
      </c>
      <c r="B37" s="45" t="s">
        <v>6</v>
      </c>
      <c r="C37" s="25" t="s">
        <v>43</v>
      </c>
      <c r="D37" s="46">
        <f>D33</f>
        <v>210000</v>
      </c>
    </row>
    <row r="38" spans="1:7" x14ac:dyDescent="0.2">
      <c r="A38" s="44" t="s">
        <v>6</v>
      </c>
      <c r="B38" s="45" t="s">
        <v>6</v>
      </c>
      <c r="C38" s="25" t="s">
        <v>44</v>
      </c>
      <c r="D38" s="46">
        <v>210000</v>
      </c>
    </row>
    <row r="39" spans="1:7" x14ac:dyDescent="0.2">
      <c r="A39" s="44" t="s">
        <v>6</v>
      </c>
      <c r="B39" s="45" t="s">
        <v>6</v>
      </c>
      <c r="C39" s="25" t="s">
        <v>45</v>
      </c>
      <c r="D39" s="46">
        <v>0</v>
      </c>
    </row>
    <row r="40" spans="1:7" x14ac:dyDescent="0.2">
      <c r="A40" s="47"/>
      <c r="B40" s="6"/>
      <c r="C40" s="6"/>
      <c r="D40" s="11"/>
    </row>
    <row r="41" spans="1:7" x14ac:dyDescent="0.2">
      <c r="A41" s="6"/>
      <c r="B41" s="6"/>
      <c r="C41" s="6"/>
      <c r="D41" s="11"/>
    </row>
    <row r="42" spans="1:7" x14ac:dyDescent="0.2">
      <c r="A42" s="6"/>
      <c r="B42" s="6"/>
      <c r="C42" s="6"/>
      <c r="D42" s="11"/>
    </row>
    <row r="43" spans="1:7" x14ac:dyDescent="0.2">
      <c r="A43" s="6"/>
      <c r="B43" s="48" t="s">
        <v>7</v>
      </c>
      <c r="C43" s="49" t="s">
        <v>230</v>
      </c>
      <c r="D43" s="11"/>
    </row>
    <row r="44" spans="1:7" x14ac:dyDescent="0.2">
      <c r="A44" s="365"/>
      <c r="B44" s="365"/>
      <c r="C44" s="365"/>
      <c r="D44" s="365"/>
    </row>
    <row r="45" spans="1:7" x14ac:dyDescent="0.2">
      <c r="G45" s="130"/>
    </row>
  </sheetData>
  <mergeCells count="9">
    <mergeCell ref="G4:J4"/>
    <mergeCell ref="A24:D24"/>
    <mergeCell ref="A32:D32"/>
    <mergeCell ref="A35:D35"/>
    <mergeCell ref="A44:D44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E20" sqref="E20"/>
    </sheetView>
  </sheetViews>
  <sheetFormatPr defaultRowHeight="12.75" x14ac:dyDescent="0.2"/>
  <cols>
    <col min="1" max="3" width="12.140625" style="58" customWidth="1"/>
    <col min="4" max="4" width="40.7109375" style="58" customWidth="1"/>
    <col min="5" max="5" width="59.85546875" style="58" customWidth="1"/>
    <col min="6" max="16" width="13.7109375" style="58" customWidth="1"/>
    <col min="17" max="16384" width="9.140625" style="58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239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25" t="s">
        <v>349</v>
      </c>
      <c r="H2" s="325"/>
      <c r="I2" s="325"/>
      <c r="J2" s="325"/>
    </row>
    <row r="3" spans="1:16" ht="28.15" customHeight="1" x14ac:dyDescent="0.2">
      <c r="A3" s="1"/>
      <c r="B3" s="1"/>
      <c r="C3" s="1"/>
      <c r="D3" s="1"/>
      <c r="E3" s="1"/>
      <c r="F3" s="1"/>
      <c r="G3" s="325" t="s">
        <v>324</v>
      </c>
      <c r="H3" s="325"/>
      <c r="I3" s="325"/>
      <c r="J3" s="325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57" t="s">
        <v>240</v>
      </c>
      <c r="B5" s="357"/>
      <c r="C5" s="357"/>
      <c r="D5" s="357"/>
      <c r="E5" s="357"/>
      <c r="F5" s="357"/>
      <c r="G5" s="357"/>
      <c r="H5" s="357"/>
      <c r="I5" s="357"/>
      <c r="J5" s="357"/>
      <c r="K5" s="224"/>
      <c r="L5" s="224"/>
      <c r="M5" s="224"/>
      <c r="N5" s="224"/>
      <c r="O5" s="224"/>
      <c r="P5" s="224"/>
    </row>
    <row r="6" spans="1:16" x14ac:dyDescent="0.2">
      <c r="A6" s="372" t="s">
        <v>241</v>
      </c>
      <c r="B6" s="372"/>
      <c r="C6" s="372"/>
      <c r="D6" s="372"/>
      <c r="E6" s="372"/>
      <c r="F6" s="372"/>
      <c r="G6" s="372"/>
      <c r="H6" s="372"/>
      <c r="I6" s="372"/>
      <c r="J6" s="372"/>
      <c r="K6" s="224"/>
      <c r="L6" s="224"/>
      <c r="M6" s="224"/>
      <c r="N6" s="224"/>
      <c r="O6" s="224"/>
      <c r="P6" s="224"/>
    </row>
    <row r="7" spans="1:16" x14ac:dyDescent="0.2">
      <c r="A7" s="372" t="s">
        <v>335</v>
      </c>
      <c r="B7" s="372"/>
      <c r="C7" s="372"/>
      <c r="D7" s="372"/>
      <c r="E7" s="372"/>
      <c r="F7" s="372"/>
      <c r="G7" s="372"/>
      <c r="H7" s="372"/>
      <c r="I7" s="372"/>
      <c r="J7" s="372"/>
      <c r="K7" s="225"/>
      <c r="L7" s="225"/>
      <c r="M7" s="225"/>
      <c r="N7" s="225"/>
      <c r="O7" s="225"/>
      <c r="P7" s="225"/>
    </row>
    <row r="8" spans="1:16" x14ac:dyDescent="0.2">
      <c r="A8" s="226" t="s">
        <v>8</v>
      </c>
      <c r="B8" s="227"/>
      <c r="C8" s="227"/>
      <c r="D8" s="227"/>
      <c r="E8" s="227"/>
      <c r="F8" s="227"/>
      <c r="G8" s="227"/>
      <c r="H8" s="227"/>
      <c r="I8" s="227"/>
      <c r="J8" s="227"/>
      <c r="K8" s="52"/>
      <c r="L8" s="52"/>
      <c r="M8" s="52"/>
      <c r="N8" s="52"/>
      <c r="O8" s="52"/>
      <c r="P8" s="52"/>
    </row>
    <row r="9" spans="1:16" ht="13.9" customHeight="1" x14ac:dyDescent="0.2">
      <c r="A9" s="228" t="s">
        <v>55</v>
      </c>
      <c r="B9" s="229"/>
      <c r="C9" s="229"/>
      <c r="D9" s="229"/>
      <c r="E9" s="229"/>
      <c r="F9" s="229"/>
      <c r="G9" s="229"/>
      <c r="H9" s="229"/>
      <c r="I9" s="229"/>
      <c r="J9" s="230" t="s">
        <v>56</v>
      </c>
    </row>
    <row r="10" spans="1:16" x14ac:dyDescent="0.2">
      <c r="A10" s="228"/>
      <c r="B10" s="229"/>
      <c r="C10" s="229"/>
      <c r="D10" s="229"/>
      <c r="E10" s="229"/>
      <c r="F10" s="229"/>
      <c r="G10" s="229"/>
      <c r="H10" s="229"/>
      <c r="I10" s="229"/>
      <c r="J10" s="229"/>
      <c r="P10" s="231"/>
    </row>
    <row r="11" spans="1:16" ht="122.45" customHeight="1" x14ac:dyDescent="0.2">
      <c r="A11" s="114" t="s">
        <v>57</v>
      </c>
      <c r="B11" s="114" t="s">
        <v>58</v>
      </c>
      <c r="C11" s="114" t="s">
        <v>59</v>
      </c>
      <c r="D11" s="114" t="s">
        <v>232</v>
      </c>
      <c r="E11" s="114" t="s">
        <v>242</v>
      </c>
      <c r="F11" s="114" t="s">
        <v>243</v>
      </c>
      <c r="G11" s="114" t="s">
        <v>244</v>
      </c>
      <c r="H11" s="114" t="s">
        <v>245</v>
      </c>
      <c r="I11" s="114" t="s">
        <v>327</v>
      </c>
      <c r="J11" s="114" t="s">
        <v>328</v>
      </c>
      <c r="P11" s="231"/>
    </row>
    <row r="12" spans="1:16" x14ac:dyDescent="0.2">
      <c r="A12" s="114">
        <v>1</v>
      </c>
      <c r="B12" s="114">
        <v>2</v>
      </c>
      <c r="C12" s="114">
        <v>3</v>
      </c>
      <c r="D12" s="114">
        <v>4</v>
      </c>
      <c r="E12" s="114">
        <v>5</v>
      </c>
      <c r="F12" s="114">
        <v>6</v>
      </c>
      <c r="G12" s="114">
        <v>7</v>
      </c>
      <c r="H12" s="114">
        <v>8</v>
      </c>
      <c r="I12" s="114">
        <v>9</v>
      </c>
      <c r="J12" s="114">
        <v>10</v>
      </c>
      <c r="P12" s="231"/>
    </row>
    <row r="13" spans="1:16" ht="92.45" customHeight="1" x14ac:dyDescent="0.2">
      <c r="A13" s="97" t="s">
        <v>113</v>
      </c>
      <c r="B13" s="114">
        <v>1021</v>
      </c>
      <c r="C13" s="232" t="s">
        <v>115</v>
      </c>
      <c r="D13" s="83" t="s">
        <v>116</v>
      </c>
      <c r="E13" s="114" t="s">
        <v>246</v>
      </c>
      <c r="F13" s="114">
        <v>2023</v>
      </c>
      <c r="G13" s="233">
        <v>20000000</v>
      </c>
      <c r="H13" s="233">
        <v>5000000</v>
      </c>
      <c r="I13" s="233">
        <v>5000000</v>
      </c>
      <c r="J13" s="114">
        <v>25</v>
      </c>
      <c r="P13" s="231"/>
    </row>
    <row r="14" spans="1:16" x14ac:dyDescent="0.2">
      <c r="A14" s="114" t="s">
        <v>238</v>
      </c>
      <c r="B14" s="114" t="s">
        <v>238</v>
      </c>
      <c r="C14" s="114" t="s">
        <v>238</v>
      </c>
      <c r="D14" s="114" t="s">
        <v>184</v>
      </c>
      <c r="E14" s="114" t="s">
        <v>238</v>
      </c>
      <c r="F14" s="114" t="s">
        <v>238</v>
      </c>
      <c r="G14" s="114" t="s">
        <v>238</v>
      </c>
      <c r="H14" s="114" t="s">
        <v>237</v>
      </c>
      <c r="I14" s="114" t="s">
        <v>237</v>
      </c>
      <c r="J14" s="114" t="s">
        <v>238</v>
      </c>
      <c r="P14" s="231"/>
    </row>
    <row r="15" spans="1:16" x14ac:dyDescent="0.2">
      <c r="A15" s="234"/>
      <c r="B15" s="235"/>
      <c r="C15" s="235"/>
      <c r="D15" s="235"/>
      <c r="E15" s="235"/>
      <c r="F15" s="235"/>
      <c r="G15" s="235"/>
      <c r="H15" s="235"/>
      <c r="I15" s="235"/>
      <c r="J15" s="235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69" t="s">
        <v>7</v>
      </c>
      <c r="C17" s="1"/>
      <c r="D17" s="1"/>
      <c r="E17" s="1"/>
      <c r="F17" s="1"/>
      <c r="G17" s="1"/>
      <c r="H17" s="1"/>
      <c r="I17" s="69" t="s">
        <v>230</v>
      </c>
      <c r="J17" s="1"/>
    </row>
  </sheetData>
  <mergeCells count="5">
    <mergeCell ref="G2:J2"/>
    <mergeCell ref="G3:J3"/>
    <mergeCell ref="A5:J5"/>
    <mergeCell ref="A6:J6"/>
    <mergeCell ref="A7:J7"/>
  </mergeCells>
  <pageMargins left="0.196850393700787" right="0.196850393700787" top="0.39370078740157499" bottom="0.196850393700787" header="0" footer="0"/>
  <pageSetup paperSize="9" scale="78" fitToHeight="5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="85" zoomScaleNormal="85" workbookViewId="0">
      <selection activeCell="G17" sqref="G17"/>
    </sheetView>
  </sheetViews>
  <sheetFormatPr defaultRowHeight="12.75" x14ac:dyDescent="0.2"/>
  <cols>
    <col min="1" max="3" width="12.140625" style="58" customWidth="1"/>
    <col min="4" max="4" width="31.7109375" style="58" customWidth="1"/>
    <col min="5" max="5" width="41.28515625" style="58" customWidth="1"/>
    <col min="6" max="6" width="37.7109375" style="58" customWidth="1"/>
    <col min="7" max="7" width="14.7109375" style="58" customWidth="1"/>
    <col min="8" max="8" width="15.7109375" style="58" customWidth="1"/>
    <col min="9" max="9" width="13.140625" style="58" customWidth="1"/>
    <col min="10" max="10" width="10.7109375" style="58" customWidth="1"/>
    <col min="11" max="11" width="11.85546875" style="58" customWidth="1"/>
    <col min="12" max="12" width="9.7109375" style="58" bestFit="1" customWidth="1"/>
    <col min="13" max="16384" width="9.140625" style="58"/>
  </cols>
  <sheetData>
    <row r="1" spans="1:11" x14ac:dyDescent="0.2">
      <c r="A1" s="1"/>
      <c r="B1" s="1"/>
      <c r="C1" s="1"/>
      <c r="D1" s="1"/>
      <c r="E1" s="1"/>
      <c r="G1" s="70" t="s">
        <v>264</v>
      </c>
      <c r="H1" s="71"/>
      <c r="I1" s="71"/>
      <c r="J1" s="71"/>
    </row>
    <row r="2" spans="1:11" s="72" customFormat="1" ht="27" customHeight="1" x14ac:dyDescent="0.2">
      <c r="D2" s="382"/>
      <c r="E2" s="383"/>
      <c r="F2" s="383"/>
      <c r="G2" s="384" t="s">
        <v>345</v>
      </c>
      <c r="H2" s="382"/>
      <c r="I2" s="382"/>
      <c r="J2" s="382"/>
    </row>
    <row r="3" spans="1:11" s="72" customFormat="1" ht="26.45" customHeight="1" x14ac:dyDescent="0.2">
      <c r="D3" s="383"/>
      <c r="E3" s="383"/>
      <c r="F3" s="383"/>
      <c r="G3" s="384" t="s">
        <v>339</v>
      </c>
      <c r="H3" s="382"/>
      <c r="I3" s="382"/>
      <c r="J3" s="382"/>
    </row>
    <row r="4" spans="1:11" ht="15" customHeight="1" x14ac:dyDescent="0.2">
      <c r="A4" s="1"/>
      <c r="B4" s="1"/>
      <c r="C4" s="1"/>
      <c r="D4" s="325"/>
      <c r="E4" s="325"/>
      <c r="F4" s="325"/>
      <c r="G4" s="325"/>
      <c r="H4" s="325"/>
      <c r="I4" s="325"/>
      <c r="J4" s="325"/>
      <c r="K4" s="3"/>
    </row>
    <row r="5" spans="1:11" ht="17.45" customHeight="1" x14ac:dyDescent="0.2">
      <c r="A5" s="73"/>
      <c r="B5" s="73"/>
      <c r="C5" s="73"/>
      <c r="D5" s="377" t="s">
        <v>215</v>
      </c>
      <c r="E5" s="377"/>
      <c r="F5" s="377"/>
      <c r="G5" s="377"/>
      <c r="H5" s="377"/>
      <c r="I5" s="377"/>
      <c r="J5" s="73"/>
    </row>
    <row r="6" spans="1:11" ht="15" x14ac:dyDescent="0.25">
      <c r="A6" s="249">
        <v>11512000000</v>
      </c>
      <c r="B6" s="73"/>
      <c r="C6" s="73"/>
      <c r="D6" s="377"/>
      <c r="E6" s="377"/>
      <c r="F6" s="377"/>
      <c r="G6" s="377"/>
      <c r="H6" s="73"/>
      <c r="I6" s="73"/>
      <c r="J6" s="73"/>
    </row>
    <row r="7" spans="1:11" x14ac:dyDescent="0.2">
      <c r="A7" s="250" t="s">
        <v>214</v>
      </c>
      <c r="B7" s="1"/>
      <c r="C7" s="1"/>
      <c r="D7" s="1"/>
      <c r="E7" s="74"/>
      <c r="F7" s="1"/>
      <c r="G7" s="1"/>
      <c r="H7" s="1"/>
      <c r="I7" s="1"/>
      <c r="J7" s="1"/>
    </row>
    <row r="8" spans="1:11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75" t="s">
        <v>56</v>
      </c>
    </row>
    <row r="9" spans="1:11" ht="13.9" customHeight="1" x14ac:dyDescent="0.2">
      <c r="A9" s="378" t="s">
        <v>57</v>
      </c>
      <c r="B9" s="378" t="s">
        <v>58</v>
      </c>
      <c r="C9" s="378" t="s">
        <v>59</v>
      </c>
      <c r="D9" s="373" t="s">
        <v>60</v>
      </c>
      <c r="E9" s="373" t="s">
        <v>185</v>
      </c>
      <c r="F9" s="378" t="s">
        <v>186</v>
      </c>
      <c r="G9" s="380" t="s">
        <v>1</v>
      </c>
      <c r="H9" s="373" t="s">
        <v>2</v>
      </c>
      <c r="I9" s="375" t="s">
        <v>3</v>
      </c>
      <c r="J9" s="376"/>
    </row>
    <row r="10" spans="1:11" ht="110.85" customHeight="1" x14ac:dyDescent="0.2">
      <c r="A10" s="379"/>
      <c r="B10" s="379"/>
      <c r="C10" s="379"/>
      <c r="D10" s="374"/>
      <c r="E10" s="374"/>
      <c r="F10" s="379"/>
      <c r="G10" s="381"/>
      <c r="H10" s="374"/>
      <c r="I10" s="76" t="s">
        <v>4</v>
      </c>
      <c r="J10" s="76" t="s">
        <v>5</v>
      </c>
    </row>
    <row r="11" spans="1:11" x14ac:dyDescent="0.2">
      <c r="A11" s="77">
        <v>1</v>
      </c>
      <c r="B11" s="77">
        <v>2</v>
      </c>
      <c r="C11" s="77">
        <v>3</v>
      </c>
      <c r="D11" s="77">
        <v>4</v>
      </c>
      <c r="E11" s="77">
        <v>5</v>
      </c>
      <c r="F11" s="77">
        <v>6</v>
      </c>
      <c r="G11" s="78">
        <v>7</v>
      </c>
      <c r="H11" s="77">
        <v>8</v>
      </c>
      <c r="I11" s="77">
        <v>9</v>
      </c>
      <c r="J11" s="77">
        <v>10</v>
      </c>
    </row>
    <row r="12" spans="1:11" ht="15.75" customHeight="1" x14ac:dyDescent="0.2">
      <c r="A12" s="275" t="s">
        <v>67</v>
      </c>
      <c r="B12" s="77"/>
      <c r="C12" s="77"/>
      <c r="D12" s="276" t="s">
        <v>188</v>
      </c>
      <c r="E12" s="77"/>
      <c r="F12" s="77"/>
      <c r="G12" s="81">
        <f>H12+I12</f>
        <v>15128500</v>
      </c>
      <c r="H12" s="277">
        <f>H15+H16+H17+H18</f>
        <v>14938500</v>
      </c>
      <c r="I12" s="310">
        <f>I13</f>
        <v>190000</v>
      </c>
      <c r="J12" s="77"/>
    </row>
    <row r="13" spans="1:11" ht="22.5" customHeight="1" x14ac:dyDescent="0.2">
      <c r="A13" s="275" t="s">
        <v>69</v>
      </c>
      <c r="B13" s="274" t="s">
        <v>187</v>
      </c>
      <c r="C13" s="274" t="s">
        <v>187</v>
      </c>
      <c r="D13" s="276" t="s">
        <v>188</v>
      </c>
      <c r="E13" s="274" t="s">
        <v>187</v>
      </c>
      <c r="F13" s="274" t="s">
        <v>187</v>
      </c>
      <c r="G13" s="81">
        <f>H13+I13</f>
        <v>15128500</v>
      </c>
      <c r="H13" s="277">
        <f>SUM(H15:H18)</f>
        <v>14938500</v>
      </c>
      <c r="I13" s="277">
        <f>SUM(I15:I18)</f>
        <v>190000</v>
      </c>
      <c r="J13" s="277">
        <f>SUM(J15:J18)</f>
        <v>0</v>
      </c>
    </row>
    <row r="14" spans="1:11" x14ac:dyDescent="0.2">
      <c r="A14" s="275"/>
      <c r="B14" s="274"/>
      <c r="C14" s="274"/>
      <c r="D14" s="276"/>
      <c r="E14" s="274"/>
      <c r="F14" s="274"/>
      <c r="G14" s="81"/>
      <c r="H14" s="277"/>
      <c r="I14" s="277"/>
      <c r="J14" s="277"/>
    </row>
    <row r="15" spans="1:11" ht="76.5" x14ac:dyDescent="0.2">
      <c r="A15" s="82" t="s">
        <v>70</v>
      </c>
      <c r="B15" s="67" t="s">
        <v>71</v>
      </c>
      <c r="C15" s="67" t="s">
        <v>72</v>
      </c>
      <c r="D15" s="83" t="s">
        <v>73</v>
      </c>
      <c r="E15" s="84" t="s">
        <v>189</v>
      </c>
      <c r="F15" s="84" t="s">
        <v>190</v>
      </c>
      <c r="G15" s="85">
        <f t="shared" ref="G15" si="0">H15+I15</f>
        <v>14516500</v>
      </c>
      <c r="H15" s="86">
        <v>14326500</v>
      </c>
      <c r="I15" s="86">
        <v>190000</v>
      </c>
      <c r="J15" s="86"/>
    </row>
    <row r="16" spans="1:11" ht="38.25" x14ac:dyDescent="0.2">
      <c r="A16" s="67" t="s">
        <v>91</v>
      </c>
      <c r="B16" s="76">
        <v>7680</v>
      </c>
      <c r="C16" s="68" t="s">
        <v>92</v>
      </c>
      <c r="D16" s="92" t="s">
        <v>93</v>
      </c>
      <c r="E16" s="84" t="s">
        <v>189</v>
      </c>
      <c r="F16" s="84" t="s">
        <v>190</v>
      </c>
      <c r="G16" s="85">
        <f t="shared" ref="G16" si="1">H16+I16</f>
        <v>40000</v>
      </c>
      <c r="H16" s="93">
        <v>40000</v>
      </c>
      <c r="I16" s="86"/>
      <c r="J16" s="86"/>
    </row>
    <row r="17" spans="1:11" ht="51" x14ac:dyDescent="0.2">
      <c r="A17" s="94" t="s">
        <v>94</v>
      </c>
      <c r="B17" s="76">
        <v>8110</v>
      </c>
      <c r="C17" s="95" t="s">
        <v>95</v>
      </c>
      <c r="D17" s="96" t="s">
        <v>96</v>
      </c>
      <c r="E17" s="96" t="s">
        <v>97</v>
      </c>
      <c r="F17" s="84" t="s">
        <v>190</v>
      </c>
      <c r="G17" s="85">
        <f>I17+H17</f>
        <v>72000</v>
      </c>
      <c r="H17" s="91">
        <v>72000</v>
      </c>
      <c r="I17" s="86"/>
      <c r="J17" s="86"/>
    </row>
    <row r="18" spans="1:11" ht="60" customHeight="1" x14ac:dyDescent="0.2">
      <c r="A18" s="94" t="s">
        <v>98</v>
      </c>
      <c r="B18" s="67">
        <v>8240</v>
      </c>
      <c r="C18" s="95" t="s">
        <v>99</v>
      </c>
      <c r="D18" s="96" t="s">
        <v>100</v>
      </c>
      <c r="E18" s="96" t="s">
        <v>101</v>
      </c>
      <c r="F18" s="84" t="s">
        <v>198</v>
      </c>
      <c r="G18" s="85">
        <f>H18</f>
        <v>500000</v>
      </c>
      <c r="H18" s="86">
        <v>500000</v>
      </c>
      <c r="I18" s="86"/>
      <c r="J18" s="86"/>
      <c r="K18" s="90"/>
    </row>
    <row r="19" spans="1:11" ht="44.1" customHeight="1" x14ac:dyDescent="0.2">
      <c r="A19" s="278" t="s">
        <v>102</v>
      </c>
      <c r="B19" s="279"/>
      <c r="C19" s="279"/>
      <c r="D19" s="274" t="s">
        <v>199</v>
      </c>
      <c r="E19" s="279"/>
      <c r="F19" s="279"/>
      <c r="G19" s="257">
        <f>G20</f>
        <v>51173100</v>
      </c>
      <c r="H19" s="277">
        <f t="shared" ref="H19:J19" si="2">H20</f>
        <v>45151100</v>
      </c>
      <c r="I19" s="277">
        <f t="shared" si="2"/>
        <v>6022000</v>
      </c>
      <c r="J19" s="277">
        <f t="shared" si="2"/>
        <v>0</v>
      </c>
      <c r="K19" s="90"/>
    </row>
    <row r="20" spans="1:11" s="90" customFormat="1" ht="39.200000000000003" customHeight="1" x14ac:dyDescent="0.2">
      <c r="A20" s="278" t="s">
        <v>104</v>
      </c>
      <c r="B20" s="274" t="s">
        <v>187</v>
      </c>
      <c r="C20" s="280" t="s">
        <v>187</v>
      </c>
      <c r="D20" s="274" t="s">
        <v>199</v>
      </c>
      <c r="E20" s="274" t="s">
        <v>187</v>
      </c>
      <c r="F20" s="274" t="s">
        <v>187</v>
      </c>
      <c r="G20" s="257">
        <f>H20+I20</f>
        <v>51173100</v>
      </c>
      <c r="H20" s="281">
        <f>SUM(H21:H30)</f>
        <v>45151100</v>
      </c>
      <c r="I20" s="281">
        <f>SUM(I21:I30)</f>
        <v>6022000</v>
      </c>
      <c r="J20" s="281">
        <f>SUM(J21:J30)</f>
        <v>0</v>
      </c>
    </row>
    <row r="21" spans="1:11" s="99" customFormat="1" ht="51" x14ac:dyDescent="0.2">
      <c r="A21" s="82" t="s">
        <v>200</v>
      </c>
      <c r="B21" s="67" t="s">
        <v>107</v>
      </c>
      <c r="C21" s="67" t="s">
        <v>72</v>
      </c>
      <c r="D21" s="84" t="s">
        <v>108</v>
      </c>
      <c r="E21" s="84" t="s">
        <v>201</v>
      </c>
      <c r="F21" s="84" t="s">
        <v>190</v>
      </c>
      <c r="G21" s="85">
        <f>H21+I21</f>
        <v>3162200</v>
      </c>
      <c r="H21" s="98">
        <v>3162200</v>
      </c>
      <c r="I21" s="86"/>
      <c r="J21" s="86"/>
    </row>
    <row r="22" spans="1:11" ht="38.25" x14ac:dyDescent="0.2">
      <c r="A22" s="82" t="s">
        <v>109</v>
      </c>
      <c r="B22" s="76">
        <v>1010</v>
      </c>
      <c r="C22" s="67" t="s">
        <v>111</v>
      </c>
      <c r="D22" s="84" t="s">
        <v>112</v>
      </c>
      <c r="E22" s="84" t="s">
        <v>201</v>
      </c>
      <c r="F22" s="84" t="s">
        <v>190</v>
      </c>
      <c r="G22" s="85">
        <f>H22+I22</f>
        <v>13616500</v>
      </c>
      <c r="H22" s="98">
        <v>13356500</v>
      </c>
      <c r="I22" s="86">
        <v>260000</v>
      </c>
      <c r="J22" s="86"/>
      <c r="K22" s="100" t="s">
        <v>187</v>
      </c>
    </row>
    <row r="23" spans="1:11" ht="38.25" x14ac:dyDescent="0.2">
      <c r="A23" s="87" t="s">
        <v>113</v>
      </c>
      <c r="B23" s="76" t="s">
        <v>114</v>
      </c>
      <c r="C23" s="76" t="s">
        <v>115</v>
      </c>
      <c r="D23" s="84" t="s">
        <v>116</v>
      </c>
      <c r="E23" s="84" t="s">
        <v>201</v>
      </c>
      <c r="F23" s="84" t="s">
        <v>190</v>
      </c>
      <c r="G23" s="85">
        <f>H23+I23</f>
        <v>23583500</v>
      </c>
      <c r="H23" s="98">
        <v>17944500</v>
      </c>
      <c r="I23" s="86">
        <v>5639000</v>
      </c>
      <c r="J23" s="86"/>
      <c r="K23" s="101"/>
    </row>
    <row r="24" spans="1:11" ht="51" x14ac:dyDescent="0.2">
      <c r="A24" s="82" t="s">
        <v>119</v>
      </c>
      <c r="B24" s="76">
        <v>1070</v>
      </c>
      <c r="C24" s="67" t="s">
        <v>120</v>
      </c>
      <c r="D24" s="83" t="s">
        <v>202</v>
      </c>
      <c r="E24" s="84" t="s">
        <v>201</v>
      </c>
      <c r="F24" s="84" t="s">
        <v>190</v>
      </c>
      <c r="G24" s="85">
        <f t="shared" ref="G24:G25" si="3">H24+I24</f>
        <v>4226800</v>
      </c>
      <c r="H24" s="86">
        <v>4201800</v>
      </c>
      <c r="I24" s="86">
        <v>25000</v>
      </c>
      <c r="J24" s="86"/>
    </row>
    <row r="25" spans="1:11" ht="38.25" x14ac:dyDescent="0.2">
      <c r="A25" s="82" t="s">
        <v>122</v>
      </c>
      <c r="B25" s="76">
        <v>1080</v>
      </c>
      <c r="C25" s="67" t="s">
        <v>120</v>
      </c>
      <c r="D25" s="83" t="s">
        <v>203</v>
      </c>
      <c r="E25" s="84" t="s">
        <v>201</v>
      </c>
      <c r="F25" s="84" t="s">
        <v>190</v>
      </c>
      <c r="G25" s="85">
        <f t="shared" si="3"/>
        <v>3873400</v>
      </c>
      <c r="H25" s="86">
        <v>3775400</v>
      </c>
      <c r="I25" s="86">
        <v>98000</v>
      </c>
      <c r="J25" s="86"/>
    </row>
    <row r="26" spans="1:11" ht="38.25" x14ac:dyDescent="0.2">
      <c r="A26" s="82" t="s">
        <v>125</v>
      </c>
      <c r="B26" s="76">
        <v>1142</v>
      </c>
      <c r="C26" s="103" t="s">
        <v>127</v>
      </c>
      <c r="D26" s="104" t="s">
        <v>128</v>
      </c>
      <c r="E26" s="84" t="s">
        <v>201</v>
      </c>
      <c r="F26" s="84" t="s">
        <v>190</v>
      </c>
      <c r="G26" s="253">
        <f>H26+I26</f>
        <v>20000</v>
      </c>
      <c r="H26" s="86">
        <v>20000</v>
      </c>
      <c r="I26" s="102"/>
      <c r="J26" s="102"/>
    </row>
    <row r="27" spans="1:11" ht="38.25" x14ac:dyDescent="0.2">
      <c r="A27" s="147" t="s">
        <v>129</v>
      </c>
      <c r="B27" s="147" t="s">
        <v>130</v>
      </c>
      <c r="C27" s="148" t="s">
        <v>127</v>
      </c>
      <c r="D27" s="149" t="s">
        <v>131</v>
      </c>
      <c r="E27" s="84" t="s">
        <v>201</v>
      </c>
      <c r="F27" s="84" t="s">
        <v>190</v>
      </c>
      <c r="G27" s="165">
        <f>H27</f>
        <v>545100</v>
      </c>
      <c r="H27" s="151">
        <v>545100</v>
      </c>
      <c r="I27" s="102"/>
      <c r="J27" s="102"/>
    </row>
    <row r="28" spans="1:11" ht="63.75" x14ac:dyDescent="0.2">
      <c r="A28" s="147" t="s">
        <v>132</v>
      </c>
      <c r="B28" s="147" t="s">
        <v>133</v>
      </c>
      <c r="C28" s="148" t="s">
        <v>127</v>
      </c>
      <c r="D28" s="149" t="s">
        <v>134</v>
      </c>
      <c r="E28" s="84" t="s">
        <v>201</v>
      </c>
      <c r="F28" s="84" t="s">
        <v>190</v>
      </c>
      <c r="G28" s="165">
        <f>H28+I28</f>
        <v>0</v>
      </c>
      <c r="H28" s="151"/>
      <c r="I28" s="102"/>
      <c r="J28" s="102"/>
    </row>
    <row r="29" spans="1:11" ht="38.25" x14ac:dyDescent="0.2">
      <c r="A29" s="87" t="s">
        <v>135</v>
      </c>
      <c r="B29" s="76" t="s">
        <v>136</v>
      </c>
      <c r="C29" s="76" t="s">
        <v>137</v>
      </c>
      <c r="D29" s="84" t="s">
        <v>138</v>
      </c>
      <c r="E29" s="84" t="s">
        <v>204</v>
      </c>
      <c r="F29" s="84" t="s">
        <v>190</v>
      </c>
      <c r="G29" s="85">
        <f>H29+I29</f>
        <v>485000</v>
      </c>
      <c r="H29" s="86">
        <v>485000</v>
      </c>
      <c r="I29" s="86"/>
      <c r="J29" s="86"/>
    </row>
    <row r="30" spans="1:11" ht="38.25" x14ac:dyDescent="0.2">
      <c r="A30" s="82" t="s">
        <v>139</v>
      </c>
      <c r="B30" s="76">
        <v>4060</v>
      </c>
      <c r="C30" s="67" t="s">
        <v>141</v>
      </c>
      <c r="D30" s="83" t="s">
        <v>205</v>
      </c>
      <c r="E30" s="84" t="s">
        <v>204</v>
      </c>
      <c r="F30" s="84" t="s">
        <v>190</v>
      </c>
      <c r="G30" s="85">
        <f>H30+I30</f>
        <v>1660600</v>
      </c>
      <c r="H30" s="89">
        <v>1660600</v>
      </c>
      <c r="I30" s="89"/>
      <c r="J30" s="86"/>
    </row>
    <row r="31" spans="1:11" ht="38.25" x14ac:dyDescent="0.2">
      <c r="A31" s="278" t="s">
        <v>143</v>
      </c>
      <c r="B31" s="280"/>
      <c r="C31" s="282"/>
      <c r="D31" s="286" t="s">
        <v>144</v>
      </c>
      <c r="E31" s="274"/>
      <c r="F31" s="274"/>
      <c r="G31" s="81">
        <f>G32</f>
        <v>13828200</v>
      </c>
      <c r="H31" s="277">
        <f t="shared" ref="H31:I31" si="4">H32</f>
        <v>13813200</v>
      </c>
      <c r="I31" s="277">
        <f t="shared" si="4"/>
        <v>15000</v>
      </c>
      <c r="J31" s="89"/>
    </row>
    <row r="32" spans="1:11" ht="38.25" x14ac:dyDescent="0.2">
      <c r="A32" s="283" t="s">
        <v>265</v>
      </c>
      <c r="B32" s="284"/>
      <c r="C32" s="285"/>
      <c r="D32" s="286" t="s">
        <v>144</v>
      </c>
      <c r="E32" s="287"/>
      <c r="F32" s="287"/>
      <c r="G32" s="105">
        <f>H32+I32</f>
        <v>13828200</v>
      </c>
      <c r="H32" s="288">
        <f>H33+H38+H34+H35+H39+H41+H42+H43+H36+H37+H40</f>
        <v>13813200</v>
      </c>
      <c r="I32" s="289">
        <f>I33+I38+I34+I35+I39+I41+I42+I43+I37</f>
        <v>15000</v>
      </c>
      <c r="J32" s="289"/>
    </row>
    <row r="33" spans="1:11" ht="51" x14ac:dyDescent="0.2">
      <c r="A33" s="106" t="s">
        <v>145</v>
      </c>
      <c r="B33" s="106" t="s">
        <v>107</v>
      </c>
      <c r="C33" s="107" t="s">
        <v>72</v>
      </c>
      <c r="D33" s="108" t="s">
        <v>108</v>
      </c>
      <c r="E33" s="109" t="s">
        <v>189</v>
      </c>
      <c r="F33" s="109" t="s">
        <v>190</v>
      </c>
      <c r="G33" s="110">
        <f>H33</f>
        <v>2260200</v>
      </c>
      <c r="H33" s="111">
        <v>2260200</v>
      </c>
      <c r="I33" s="112"/>
      <c r="J33" s="113"/>
    </row>
    <row r="34" spans="1:11" ht="51" x14ac:dyDescent="0.2">
      <c r="A34" s="106" t="s">
        <v>146</v>
      </c>
      <c r="B34" s="114">
        <v>2020</v>
      </c>
      <c r="C34" s="107" t="s">
        <v>78</v>
      </c>
      <c r="D34" s="108" t="s">
        <v>79</v>
      </c>
      <c r="E34" s="109" t="s">
        <v>191</v>
      </c>
      <c r="F34" s="115" t="s">
        <v>192</v>
      </c>
      <c r="G34" s="110">
        <f>H34+I34</f>
        <v>5653500</v>
      </c>
      <c r="H34" s="116">
        <v>5653500</v>
      </c>
      <c r="I34" s="112"/>
      <c r="J34" s="113"/>
      <c r="K34" s="90"/>
    </row>
    <row r="35" spans="1:11" ht="63.75" x14ac:dyDescent="0.2">
      <c r="A35" s="106" t="s">
        <v>147</v>
      </c>
      <c r="B35" s="106" t="s">
        <v>148</v>
      </c>
      <c r="C35" s="107" t="s">
        <v>80</v>
      </c>
      <c r="D35" s="108" t="s">
        <v>81</v>
      </c>
      <c r="E35" s="115" t="s">
        <v>193</v>
      </c>
      <c r="F35" s="115" t="s">
        <v>194</v>
      </c>
      <c r="G35" s="110">
        <f t="shared" ref="G35:G43" si="5">H35</f>
        <v>2030100</v>
      </c>
      <c r="H35" s="117">
        <v>2030100</v>
      </c>
      <c r="I35" s="113"/>
      <c r="J35" s="113"/>
    </row>
    <row r="36" spans="1:11" ht="38.25" x14ac:dyDescent="0.2">
      <c r="A36" s="106" t="s">
        <v>149</v>
      </c>
      <c r="B36" s="114">
        <v>3031</v>
      </c>
      <c r="C36" s="107" t="s">
        <v>151</v>
      </c>
      <c r="D36" s="108" t="s">
        <v>152</v>
      </c>
      <c r="E36" s="115" t="s">
        <v>206</v>
      </c>
      <c r="F36" s="115" t="s">
        <v>196</v>
      </c>
      <c r="G36" s="110">
        <f>H36</f>
        <v>0</v>
      </c>
      <c r="H36" s="118">
        <v>0</v>
      </c>
      <c r="I36" s="113"/>
      <c r="J36" s="113"/>
    </row>
    <row r="37" spans="1:11" ht="48.75" customHeight="1" x14ac:dyDescent="0.2">
      <c r="A37" s="106" t="s">
        <v>153</v>
      </c>
      <c r="B37" s="114">
        <v>3032</v>
      </c>
      <c r="C37" s="107" t="s">
        <v>83</v>
      </c>
      <c r="D37" s="108" t="s">
        <v>84</v>
      </c>
      <c r="E37" s="115" t="s">
        <v>206</v>
      </c>
      <c r="F37" s="115" t="s">
        <v>196</v>
      </c>
      <c r="G37" s="110">
        <f>H37</f>
        <v>0</v>
      </c>
      <c r="H37" s="118"/>
      <c r="I37" s="113"/>
      <c r="J37" s="113"/>
    </row>
    <row r="38" spans="1:11" ht="76.5" x14ac:dyDescent="0.2">
      <c r="A38" s="106" t="s">
        <v>155</v>
      </c>
      <c r="B38" s="106">
        <v>3104</v>
      </c>
      <c r="C38" s="107" t="s">
        <v>157</v>
      </c>
      <c r="D38" s="108" t="s">
        <v>82</v>
      </c>
      <c r="E38" s="109" t="s">
        <v>189</v>
      </c>
      <c r="F38" s="115" t="s">
        <v>190</v>
      </c>
      <c r="G38" s="119">
        <f>H38+I38</f>
        <v>2498400</v>
      </c>
      <c r="H38" s="116">
        <v>2483400</v>
      </c>
      <c r="I38" s="116">
        <v>15000</v>
      </c>
      <c r="J38" s="113"/>
    </row>
    <row r="39" spans="1:11" ht="104.25" customHeight="1" x14ac:dyDescent="0.2">
      <c r="A39" s="106" t="s">
        <v>158</v>
      </c>
      <c r="B39" s="106">
        <v>3160</v>
      </c>
      <c r="C39" s="107" t="s">
        <v>110</v>
      </c>
      <c r="D39" s="108" t="s">
        <v>86</v>
      </c>
      <c r="E39" s="120" t="s">
        <v>195</v>
      </c>
      <c r="F39" s="115" t="s">
        <v>196</v>
      </c>
      <c r="G39" s="110">
        <f t="shared" si="5"/>
        <v>96000</v>
      </c>
      <c r="H39" s="118">
        <v>96000</v>
      </c>
      <c r="I39" s="113">
        <v>0</v>
      </c>
      <c r="J39" s="113"/>
    </row>
    <row r="40" spans="1:11" ht="76.7" customHeight="1" x14ac:dyDescent="0.2">
      <c r="A40" s="255" t="s">
        <v>160</v>
      </c>
      <c r="B40" s="121">
        <v>3230</v>
      </c>
      <c r="C40" s="122">
        <v>1070</v>
      </c>
      <c r="D40" s="65" t="s">
        <v>161</v>
      </c>
      <c r="E40" s="123" t="s">
        <v>207</v>
      </c>
      <c r="F40" s="115" t="s">
        <v>208</v>
      </c>
      <c r="G40" s="110">
        <f>H40</f>
        <v>90000</v>
      </c>
      <c r="H40" s="66">
        <v>90000</v>
      </c>
      <c r="I40" s="113"/>
      <c r="J40" s="113"/>
      <c r="K40" s="90"/>
    </row>
    <row r="41" spans="1:11" ht="121.7" customHeight="1" x14ac:dyDescent="0.2">
      <c r="A41" s="106" t="s">
        <v>162</v>
      </c>
      <c r="B41" s="106">
        <v>3242</v>
      </c>
      <c r="C41" s="107" t="s">
        <v>87</v>
      </c>
      <c r="D41" s="108" t="s">
        <v>88</v>
      </c>
      <c r="E41" s="115" t="s">
        <v>209</v>
      </c>
      <c r="F41" s="115" t="s">
        <v>190</v>
      </c>
      <c r="G41" s="110">
        <f t="shared" si="5"/>
        <v>1200000</v>
      </c>
      <c r="H41" s="118">
        <v>1200000</v>
      </c>
      <c r="I41" s="113"/>
      <c r="J41" s="113"/>
    </row>
    <row r="42" spans="1:11" ht="51" x14ac:dyDescent="0.2">
      <c r="A42" s="106" t="s">
        <v>162</v>
      </c>
      <c r="B42" s="106">
        <v>3242</v>
      </c>
      <c r="C42" s="107" t="s">
        <v>87</v>
      </c>
      <c r="D42" s="108" t="s">
        <v>88</v>
      </c>
      <c r="E42" s="115" t="s">
        <v>210</v>
      </c>
      <c r="F42" s="115" t="s">
        <v>190</v>
      </c>
      <c r="G42" s="110">
        <f t="shared" si="5"/>
        <v>0</v>
      </c>
      <c r="H42" s="118"/>
      <c r="I42" s="113"/>
      <c r="J42" s="113"/>
    </row>
    <row r="43" spans="1:11" ht="38.25" x14ac:dyDescent="0.2">
      <c r="A43" s="106" t="s">
        <v>162</v>
      </c>
      <c r="B43" s="106">
        <v>3242</v>
      </c>
      <c r="C43" s="107" t="s">
        <v>87</v>
      </c>
      <c r="D43" s="108" t="s">
        <v>88</v>
      </c>
      <c r="E43" s="109" t="s">
        <v>197</v>
      </c>
      <c r="F43" s="115" t="s">
        <v>190</v>
      </c>
      <c r="G43" s="110">
        <f t="shared" si="5"/>
        <v>0</v>
      </c>
      <c r="H43" s="118"/>
      <c r="I43" s="113"/>
      <c r="J43" s="113"/>
    </row>
    <row r="44" spans="1:11" ht="25.5" x14ac:dyDescent="0.2">
      <c r="A44" s="311" t="s">
        <v>268</v>
      </c>
      <c r="B44" s="311"/>
      <c r="C44" s="312"/>
      <c r="D44" s="271" t="s">
        <v>271</v>
      </c>
      <c r="E44" s="313"/>
      <c r="F44" s="287"/>
      <c r="G44" s="105">
        <f>H44</f>
        <v>1221600</v>
      </c>
      <c r="H44" s="314">
        <f>H45+H46</f>
        <v>1221600</v>
      </c>
      <c r="I44" s="315"/>
      <c r="J44" s="315"/>
    </row>
    <row r="45" spans="1:11" ht="37.35" customHeight="1" x14ac:dyDescent="0.2">
      <c r="A45" s="311" t="s">
        <v>268</v>
      </c>
      <c r="B45" s="106" t="s">
        <v>107</v>
      </c>
      <c r="C45" s="107" t="s">
        <v>72</v>
      </c>
      <c r="D45" s="271" t="s">
        <v>271</v>
      </c>
      <c r="E45" s="84" t="s">
        <v>189</v>
      </c>
      <c r="F45" s="84" t="s">
        <v>190</v>
      </c>
      <c r="G45" s="110">
        <f>H45</f>
        <v>1139600</v>
      </c>
      <c r="H45" s="118">
        <v>1139600</v>
      </c>
      <c r="I45" s="113"/>
      <c r="J45" s="113"/>
    </row>
    <row r="46" spans="1:11" ht="38.25" x14ac:dyDescent="0.2">
      <c r="A46" s="82" t="s">
        <v>272</v>
      </c>
      <c r="B46" s="106">
        <v>3112</v>
      </c>
      <c r="C46" s="316">
        <v>1040</v>
      </c>
      <c r="D46" s="317" t="s">
        <v>85</v>
      </c>
      <c r="E46" s="317" t="s">
        <v>336</v>
      </c>
      <c r="F46" s="115"/>
      <c r="G46" s="110">
        <f>H46</f>
        <v>82000</v>
      </c>
      <c r="H46" s="118">
        <v>82000</v>
      </c>
      <c r="I46" s="113"/>
      <c r="J46" s="113"/>
    </row>
    <row r="47" spans="1:11" ht="38.25" x14ac:dyDescent="0.2">
      <c r="A47" s="283">
        <v>1500000</v>
      </c>
      <c r="B47" s="283"/>
      <c r="C47" s="290"/>
      <c r="D47" s="286" t="s">
        <v>164</v>
      </c>
      <c r="E47" s="287"/>
      <c r="F47" s="287"/>
      <c r="G47" s="105">
        <f>G48</f>
        <v>12001500</v>
      </c>
      <c r="H47" s="291">
        <f t="shared" ref="H47:J47" si="6">H48</f>
        <v>11888500</v>
      </c>
      <c r="I47" s="291">
        <f t="shared" si="6"/>
        <v>113000</v>
      </c>
      <c r="J47" s="291">
        <f t="shared" si="6"/>
        <v>0</v>
      </c>
    </row>
    <row r="48" spans="1:11" ht="38.25" x14ac:dyDescent="0.2">
      <c r="A48" s="283">
        <v>1510000</v>
      </c>
      <c r="B48" s="284"/>
      <c r="C48" s="290"/>
      <c r="D48" s="286" t="s">
        <v>164</v>
      </c>
      <c r="E48" s="287"/>
      <c r="F48" s="287"/>
      <c r="G48" s="105">
        <f>H48+I48</f>
        <v>12001500</v>
      </c>
      <c r="H48" s="288">
        <f>H49+H50+H51+H52+H53+H54</f>
        <v>11888500</v>
      </c>
      <c r="I48" s="289">
        <f>I49+I50+I51+I53+I55+I54</f>
        <v>113000</v>
      </c>
      <c r="J48" s="289">
        <f>J49+J50+J51+J53+J54+J55</f>
        <v>0</v>
      </c>
    </row>
    <row r="49" spans="1:11" ht="51" x14ac:dyDescent="0.2">
      <c r="A49" s="106">
        <v>1510160</v>
      </c>
      <c r="B49" s="106" t="s">
        <v>107</v>
      </c>
      <c r="C49" s="107" t="s">
        <v>72</v>
      </c>
      <c r="D49" s="108" t="s">
        <v>108</v>
      </c>
      <c r="E49" s="109" t="s">
        <v>189</v>
      </c>
      <c r="F49" s="109" t="s">
        <v>190</v>
      </c>
      <c r="G49" s="110">
        <f>H49</f>
        <v>3504400</v>
      </c>
      <c r="H49" s="111">
        <v>3504400</v>
      </c>
      <c r="I49" s="112"/>
      <c r="J49" s="113"/>
    </row>
    <row r="50" spans="1:11" ht="38.25" x14ac:dyDescent="0.2">
      <c r="A50" s="106">
        <v>1510180</v>
      </c>
      <c r="B50" s="106" t="s">
        <v>74</v>
      </c>
      <c r="C50" s="107" t="s">
        <v>75</v>
      </c>
      <c r="D50" s="108" t="s">
        <v>76</v>
      </c>
      <c r="E50" s="109" t="s">
        <v>189</v>
      </c>
      <c r="F50" s="109" t="s">
        <v>190</v>
      </c>
      <c r="G50" s="110">
        <f>H50</f>
        <v>1967000</v>
      </c>
      <c r="H50" s="111">
        <v>1967000</v>
      </c>
      <c r="I50" s="112"/>
      <c r="J50" s="113"/>
    </row>
    <row r="51" spans="1:11" ht="38.25" x14ac:dyDescent="0.2">
      <c r="A51" s="106">
        <v>1516030</v>
      </c>
      <c r="B51" s="106" t="s">
        <v>165</v>
      </c>
      <c r="C51" s="107" t="s">
        <v>89</v>
      </c>
      <c r="D51" s="108" t="s">
        <v>90</v>
      </c>
      <c r="E51" s="109" t="s">
        <v>189</v>
      </c>
      <c r="F51" s="109" t="s">
        <v>190</v>
      </c>
      <c r="G51" s="110">
        <f>H51+I51</f>
        <v>1398600</v>
      </c>
      <c r="H51" s="111">
        <v>1323600</v>
      </c>
      <c r="I51" s="111">
        <v>75000</v>
      </c>
      <c r="J51" s="113"/>
    </row>
    <row r="52" spans="1:11" ht="38.25" x14ac:dyDescent="0.2">
      <c r="A52" s="106">
        <v>1517130</v>
      </c>
      <c r="B52" s="106">
        <v>7130</v>
      </c>
      <c r="C52" s="107" t="s">
        <v>337</v>
      </c>
      <c r="D52" s="108" t="s">
        <v>267</v>
      </c>
      <c r="E52" s="109" t="s">
        <v>189</v>
      </c>
      <c r="F52" s="109" t="s">
        <v>190</v>
      </c>
      <c r="G52" s="110">
        <f>H52</f>
        <v>600000</v>
      </c>
      <c r="H52" s="111">
        <v>600000</v>
      </c>
      <c r="I52" s="111"/>
      <c r="J52" s="113"/>
    </row>
    <row r="53" spans="1:11" ht="51" x14ac:dyDescent="0.2">
      <c r="A53" s="106">
        <v>1517461</v>
      </c>
      <c r="B53" s="114">
        <v>7461</v>
      </c>
      <c r="C53" s="107" t="s">
        <v>170</v>
      </c>
      <c r="D53" s="108" t="s">
        <v>171</v>
      </c>
      <c r="E53" s="109" t="s">
        <v>189</v>
      </c>
      <c r="F53" s="109" t="s">
        <v>190</v>
      </c>
      <c r="G53" s="110">
        <f>H53</f>
        <v>2000000</v>
      </c>
      <c r="H53" s="111">
        <v>2000000</v>
      </c>
      <c r="I53" s="112"/>
      <c r="J53" s="113"/>
    </row>
    <row r="54" spans="1:11" ht="38.25" x14ac:dyDescent="0.2">
      <c r="A54" s="157">
        <v>1517693</v>
      </c>
      <c r="B54" s="157">
        <v>7693</v>
      </c>
      <c r="C54" s="107" t="s">
        <v>92</v>
      </c>
      <c r="D54" s="154" t="s">
        <v>342</v>
      </c>
      <c r="E54" s="109" t="s">
        <v>189</v>
      </c>
      <c r="F54" s="109" t="s">
        <v>190</v>
      </c>
      <c r="G54" s="110">
        <f>H54+I54</f>
        <v>2493500</v>
      </c>
      <c r="H54" s="156">
        <v>2493500</v>
      </c>
      <c r="I54" s="156"/>
      <c r="J54" s="156"/>
    </row>
    <row r="55" spans="1:11" ht="38.25" x14ac:dyDescent="0.2">
      <c r="A55" s="106">
        <v>1518340</v>
      </c>
      <c r="B55" s="114">
        <v>8340</v>
      </c>
      <c r="C55" s="107" t="s">
        <v>173</v>
      </c>
      <c r="D55" s="108" t="s">
        <v>174</v>
      </c>
      <c r="E55" s="115" t="s">
        <v>211</v>
      </c>
      <c r="F55" s="115" t="s">
        <v>192</v>
      </c>
      <c r="G55" s="110">
        <f>H55+I55</f>
        <v>38000</v>
      </c>
      <c r="H55" s="111"/>
      <c r="I55" s="112">
        <v>38000</v>
      </c>
      <c r="J55" s="113"/>
      <c r="K55" s="90"/>
    </row>
    <row r="56" spans="1:11" ht="25.5" x14ac:dyDescent="0.2">
      <c r="A56" s="283">
        <v>3700000</v>
      </c>
      <c r="B56" s="284"/>
      <c r="C56" s="290"/>
      <c r="D56" s="274" t="s">
        <v>176</v>
      </c>
      <c r="E56" s="287"/>
      <c r="F56" s="287"/>
      <c r="G56" s="105">
        <f>G57</f>
        <v>1789900</v>
      </c>
      <c r="H56" s="291">
        <f t="shared" ref="H56:J56" si="7">H57</f>
        <v>1789900</v>
      </c>
      <c r="I56" s="291">
        <f t="shared" si="7"/>
        <v>0</v>
      </c>
      <c r="J56" s="291">
        <f t="shared" si="7"/>
        <v>0</v>
      </c>
      <c r="K56" s="90"/>
    </row>
    <row r="57" spans="1:11" ht="25.5" x14ac:dyDescent="0.2">
      <c r="A57" s="279">
        <v>3710000</v>
      </c>
      <c r="B57" s="274" t="s">
        <v>187</v>
      </c>
      <c r="C57" s="280" t="s">
        <v>187</v>
      </c>
      <c r="D57" s="274" t="s">
        <v>176</v>
      </c>
      <c r="E57" s="274" t="s">
        <v>187</v>
      </c>
      <c r="F57" s="274" t="s">
        <v>187</v>
      </c>
      <c r="G57" s="81">
        <f>G58+G60</f>
        <v>1789900</v>
      </c>
      <c r="H57" s="281">
        <f>H58+H60</f>
        <v>1789900</v>
      </c>
      <c r="I57" s="281">
        <f>I58+I60</f>
        <v>0</v>
      </c>
      <c r="J57" s="281">
        <v>0</v>
      </c>
    </row>
    <row r="58" spans="1:11" s="99" customFormat="1" ht="51" x14ac:dyDescent="0.2">
      <c r="A58" s="82">
        <v>37110160</v>
      </c>
      <c r="B58" s="67" t="s">
        <v>107</v>
      </c>
      <c r="C58" s="67" t="s">
        <v>72</v>
      </c>
      <c r="D58" s="84" t="s">
        <v>108</v>
      </c>
      <c r="E58" s="84" t="s">
        <v>189</v>
      </c>
      <c r="F58" s="84" t="s">
        <v>190</v>
      </c>
      <c r="G58" s="85">
        <f>H58+I58</f>
        <v>1579900</v>
      </c>
      <c r="H58" s="86">
        <v>1579900</v>
      </c>
      <c r="I58" s="86"/>
      <c r="J58" s="86"/>
    </row>
    <row r="59" spans="1:11" s="99" customFormat="1" x14ac:dyDescent="0.2">
      <c r="A59" s="82">
        <v>9718710</v>
      </c>
      <c r="B59" s="67">
        <v>8710</v>
      </c>
      <c r="C59" s="67" t="s">
        <v>75</v>
      </c>
      <c r="D59" s="84" t="s">
        <v>181</v>
      </c>
      <c r="E59" s="84"/>
      <c r="F59" s="84"/>
      <c r="G59" s="85"/>
      <c r="H59" s="86"/>
      <c r="I59" s="86"/>
      <c r="J59" s="86"/>
    </row>
    <row r="60" spans="1:11" ht="38.25" x14ac:dyDescent="0.2">
      <c r="A60" s="87">
        <v>3719770</v>
      </c>
      <c r="B60" s="88">
        <v>9770</v>
      </c>
      <c r="C60" s="97" t="s">
        <v>74</v>
      </c>
      <c r="D60" s="104" t="s">
        <v>9</v>
      </c>
      <c r="E60" s="84" t="s">
        <v>189</v>
      </c>
      <c r="F60" s="84" t="s">
        <v>190</v>
      </c>
      <c r="G60" s="85">
        <f>H60</f>
        <v>210000</v>
      </c>
      <c r="H60" s="124">
        <v>210000</v>
      </c>
      <c r="I60" s="89">
        <v>0</v>
      </c>
      <c r="J60" s="89"/>
      <c r="K60" s="90"/>
    </row>
    <row r="61" spans="1:11" x14ac:dyDescent="0.2">
      <c r="A61" s="125" t="s">
        <v>6</v>
      </c>
      <c r="B61" s="125" t="s">
        <v>6</v>
      </c>
      <c r="C61" s="125" t="s">
        <v>6</v>
      </c>
      <c r="D61" s="126" t="s">
        <v>184</v>
      </c>
      <c r="E61" s="126" t="s">
        <v>6</v>
      </c>
      <c r="F61" s="126" t="s">
        <v>6</v>
      </c>
      <c r="G61" s="127">
        <f>G12+G19+G31+G44+G47+G56</f>
        <v>95142800</v>
      </c>
      <c r="H61" s="127">
        <f>H12+H19+H31+H44+H47+H56</f>
        <v>88802800</v>
      </c>
      <c r="I61" s="127">
        <f>I13+I20+I57+I48+I38</f>
        <v>6340000</v>
      </c>
      <c r="J61" s="127">
        <f>J13+J20+J32+J48+J57</f>
        <v>0</v>
      </c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1" x14ac:dyDescent="0.2">
      <c r="A63" s="1"/>
      <c r="B63" s="69"/>
      <c r="C63" s="1"/>
      <c r="D63" s="1"/>
      <c r="E63" s="1"/>
      <c r="F63" s="1"/>
      <c r="G63" s="1"/>
      <c r="H63" s="256"/>
      <c r="I63" s="69"/>
      <c r="J63" s="1"/>
    </row>
    <row r="64" spans="1:11" x14ac:dyDescent="0.2">
      <c r="A64" s="1"/>
      <c r="B64" s="69" t="s">
        <v>7</v>
      </c>
      <c r="C64" s="1"/>
      <c r="D64" s="1"/>
      <c r="E64" s="1"/>
      <c r="F64" s="69" t="s">
        <v>230</v>
      </c>
      <c r="G64" s="1"/>
      <c r="H64" s="1"/>
      <c r="I64" s="1"/>
      <c r="J64" s="1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71" fitToHeight="500" orientation="landscape" r:id="rId1"/>
  <rowBreaks count="2" manualBreakCount="2">
    <brk id="37" max="9" man="1"/>
    <brk id="49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>
      <selection activeCell="M12" sqref="M12"/>
    </sheetView>
  </sheetViews>
  <sheetFormatPr defaultColWidth="8.85546875" defaultRowHeight="12.75" x14ac:dyDescent="0.2"/>
  <cols>
    <col min="1" max="3" width="12.140625" style="58" customWidth="1"/>
    <col min="4" max="5" width="30.7109375" style="58" customWidth="1"/>
    <col min="6" max="8" width="13.7109375" style="58" customWidth="1"/>
    <col min="9" max="9" width="15.5703125" style="58" customWidth="1"/>
    <col min="10" max="16" width="13.7109375" style="58" customWidth="1"/>
    <col min="17" max="16384" width="8.85546875" style="58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247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25" t="s">
        <v>344</v>
      </c>
      <c r="H2" s="325"/>
      <c r="I2" s="325"/>
      <c r="J2" s="325"/>
    </row>
    <row r="3" spans="1:16" ht="28.15" customHeight="1" x14ac:dyDescent="0.2">
      <c r="A3" s="1"/>
      <c r="B3" s="1"/>
      <c r="C3" s="1"/>
      <c r="D3" s="1"/>
      <c r="E3" s="1"/>
      <c r="F3" s="1"/>
      <c r="G3" s="325" t="s">
        <v>324</v>
      </c>
      <c r="H3" s="325"/>
      <c r="I3" s="325"/>
      <c r="J3" s="325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57" t="s">
        <v>248</v>
      </c>
      <c r="B5" s="357"/>
      <c r="C5" s="357"/>
      <c r="D5" s="357"/>
      <c r="E5" s="357"/>
      <c r="F5" s="357"/>
      <c r="G5" s="357"/>
      <c r="H5" s="357"/>
      <c r="I5" s="357"/>
      <c r="J5" s="357"/>
      <c r="K5" s="224"/>
      <c r="L5" s="224"/>
      <c r="M5" s="224"/>
      <c r="N5" s="224"/>
      <c r="O5" s="224"/>
      <c r="P5" s="224"/>
    </row>
    <row r="6" spans="1:16" x14ac:dyDescent="0.2">
      <c r="A6" s="357" t="s">
        <v>325</v>
      </c>
      <c r="B6" s="357"/>
      <c r="C6" s="357"/>
      <c r="D6" s="357"/>
      <c r="E6" s="357"/>
      <c r="F6" s="357"/>
      <c r="G6" s="357"/>
      <c r="H6" s="357"/>
      <c r="I6" s="357"/>
      <c r="J6" s="357"/>
      <c r="K6" s="224"/>
      <c r="L6" s="224"/>
      <c r="M6" s="224"/>
      <c r="N6" s="224"/>
      <c r="O6" s="224"/>
      <c r="P6" s="224"/>
    </row>
    <row r="7" spans="1:16" x14ac:dyDescent="0.2">
      <c r="A7" s="210" t="s">
        <v>8</v>
      </c>
      <c r="B7" s="71"/>
      <c r="C7" s="71"/>
      <c r="D7" s="71"/>
      <c r="E7" s="71"/>
      <c r="F7" s="71"/>
      <c r="G7" s="71"/>
      <c r="H7" s="71"/>
      <c r="I7" s="71"/>
      <c r="J7" s="71"/>
      <c r="K7" s="52"/>
      <c r="L7" s="52"/>
      <c r="M7" s="52"/>
      <c r="N7" s="52"/>
      <c r="O7" s="52"/>
      <c r="P7" s="52"/>
    </row>
    <row r="8" spans="1:16" ht="13.9" customHeight="1" x14ac:dyDescent="0.2">
      <c r="A8" s="211" t="s">
        <v>55</v>
      </c>
      <c r="B8" s="1"/>
      <c r="C8" s="1"/>
      <c r="D8" s="1"/>
      <c r="E8" s="1"/>
      <c r="F8" s="1"/>
      <c r="G8" s="1"/>
      <c r="H8" s="1"/>
      <c r="I8" s="1"/>
      <c r="J8" s="75" t="s">
        <v>56</v>
      </c>
    </row>
    <row r="9" spans="1:16" x14ac:dyDescent="0.2">
      <c r="A9" s="211"/>
      <c r="B9" s="1"/>
      <c r="C9" s="1"/>
      <c r="D9" s="1"/>
      <c r="E9" s="1"/>
      <c r="F9" s="1"/>
      <c r="G9" s="1"/>
      <c r="H9" s="1"/>
      <c r="I9" s="1"/>
      <c r="J9" s="1"/>
      <c r="P9" s="231"/>
    </row>
    <row r="10" spans="1:16" ht="122.45" customHeight="1" x14ac:dyDescent="0.2">
      <c r="A10" s="76" t="s">
        <v>57</v>
      </c>
      <c r="B10" s="76" t="s">
        <v>58</v>
      </c>
      <c r="C10" s="76" t="s">
        <v>59</v>
      </c>
      <c r="D10" s="76" t="s">
        <v>232</v>
      </c>
      <c r="E10" s="76" t="s">
        <v>249</v>
      </c>
      <c r="F10" s="76" t="s">
        <v>250</v>
      </c>
      <c r="G10" s="76" t="s">
        <v>251</v>
      </c>
      <c r="H10" s="76" t="s">
        <v>252</v>
      </c>
      <c r="I10" s="76" t="s">
        <v>253</v>
      </c>
      <c r="J10" s="76" t="s">
        <v>254</v>
      </c>
      <c r="P10" s="231"/>
    </row>
    <row r="11" spans="1:16" x14ac:dyDescent="0.2">
      <c r="A11" s="76">
        <v>1</v>
      </c>
      <c r="B11" s="76">
        <v>2</v>
      </c>
      <c r="C11" s="76">
        <v>3</v>
      </c>
      <c r="D11" s="76">
        <v>4</v>
      </c>
      <c r="E11" s="76">
        <v>5</v>
      </c>
      <c r="F11" s="76">
        <v>6</v>
      </c>
      <c r="G11" s="76">
        <v>7</v>
      </c>
      <c r="H11" s="76">
        <v>8</v>
      </c>
      <c r="I11" s="76">
        <v>9</v>
      </c>
      <c r="J11" s="76">
        <v>10</v>
      </c>
      <c r="P11" s="231"/>
    </row>
    <row r="12" spans="1:16" x14ac:dyDescent="0.2">
      <c r="A12" s="236" t="s">
        <v>67</v>
      </c>
      <c r="B12" s="237"/>
      <c r="C12" s="238"/>
      <c r="D12" s="239" t="s">
        <v>68</v>
      </c>
      <c r="E12" s="237"/>
      <c r="F12" s="237"/>
      <c r="G12" s="237"/>
      <c r="H12" s="237"/>
      <c r="I12" s="238">
        <v>38000</v>
      </c>
      <c r="J12" s="237"/>
      <c r="P12" s="231"/>
    </row>
    <row r="13" spans="1:16" x14ac:dyDescent="0.2">
      <c r="A13" s="236" t="s">
        <v>69</v>
      </c>
      <c r="B13" s="237"/>
      <c r="C13" s="238"/>
      <c r="D13" s="239" t="s">
        <v>68</v>
      </c>
      <c r="E13" s="237"/>
      <c r="F13" s="237"/>
      <c r="G13" s="237"/>
      <c r="H13" s="237"/>
      <c r="I13" s="238">
        <v>38000</v>
      </c>
      <c r="J13" s="237"/>
      <c r="P13" s="231"/>
    </row>
    <row r="14" spans="1:16" ht="25.5" x14ac:dyDescent="0.2">
      <c r="A14" s="67" t="s">
        <v>255</v>
      </c>
      <c r="B14" s="67" t="s">
        <v>172</v>
      </c>
      <c r="C14" s="68" t="s">
        <v>173</v>
      </c>
      <c r="D14" s="83" t="s">
        <v>174</v>
      </c>
      <c r="E14" s="76"/>
      <c r="F14" s="76"/>
      <c r="G14" s="76"/>
      <c r="H14" s="76"/>
      <c r="I14" s="240">
        <v>38000</v>
      </c>
      <c r="J14" s="76"/>
      <c r="P14" s="231"/>
    </row>
    <row r="15" spans="1:16" x14ac:dyDescent="0.2">
      <c r="A15" s="67"/>
      <c r="B15" s="76"/>
      <c r="C15" s="240"/>
      <c r="D15" s="241" t="s">
        <v>256</v>
      </c>
      <c r="E15" s="76"/>
      <c r="F15" s="76"/>
      <c r="G15" s="76"/>
      <c r="H15" s="76"/>
      <c r="I15" s="240"/>
      <c r="J15" s="76"/>
      <c r="P15" s="231"/>
    </row>
    <row r="16" spans="1:16" ht="25.5" x14ac:dyDescent="0.2">
      <c r="A16" s="242"/>
      <c r="B16" s="243"/>
      <c r="C16" s="244"/>
      <c r="D16" s="245"/>
      <c r="E16" s="243" t="s">
        <v>257</v>
      </c>
      <c r="F16" s="243"/>
      <c r="G16" s="243"/>
      <c r="H16" s="243"/>
      <c r="I16" s="244">
        <v>38000</v>
      </c>
      <c r="J16" s="243"/>
      <c r="P16" s="231"/>
    </row>
    <row r="17" spans="1:16" x14ac:dyDescent="0.2">
      <c r="A17" s="237" t="s">
        <v>238</v>
      </c>
      <c r="B17" s="237" t="s">
        <v>238</v>
      </c>
      <c r="C17" s="237" t="s">
        <v>238</v>
      </c>
      <c r="D17" s="237" t="s">
        <v>184</v>
      </c>
      <c r="E17" s="237" t="s">
        <v>238</v>
      </c>
      <c r="F17" s="237" t="s">
        <v>238</v>
      </c>
      <c r="G17" s="237" t="s">
        <v>238</v>
      </c>
      <c r="H17" s="237" t="s">
        <v>237</v>
      </c>
      <c r="I17" s="238">
        <f>SUM(I16)</f>
        <v>38000</v>
      </c>
      <c r="J17" s="237" t="s">
        <v>238</v>
      </c>
      <c r="P17" s="231"/>
    </row>
    <row r="18" spans="1:16" x14ac:dyDescent="0.2">
      <c r="A18" s="211"/>
      <c r="B18" s="1"/>
      <c r="C18" s="1"/>
      <c r="D18" s="1"/>
      <c r="E18" s="1"/>
      <c r="F18" s="1"/>
      <c r="G18" s="1"/>
      <c r="H18" s="1"/>
      <c r="I18" s="1"/>
      <c r="J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69" t="s">
        <v>7</v>
      </c>
      <c r="C20" s="1"/>
      <c r="D20" s="1"/>
      <c r="E20" s="1"/>
      <c r="F20" s="1"/>
      <c r="G20" s="1"/>
      <c r="H20" s="1"/>
      <c r="I20" s="69" t="s">
        <v>230</v>
      </c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4">
    <mergeCell ref="G2:J2"/>
    <mergeCell ref="G3:J3"/>
    <mergeCell ref="A5:J5"/>
    <mergeCell ref="A6:J6"/>
  </mergeCells>
  <pageMargins left="0.196850393700787" right="0.196850393700787" top="0.39370078740157499" bottom="0.196850393700787" header="0" footer="0"/>
  <pageSetup paperSize="9" scale="9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Дод.1</vt:lpstr>
      <vt:lpstr>Дод.2</vt:lpstr>
      <vt:lpstr>Дод.3</vt:lpstr>
      <vt:lpstr>Дод.4</vt:lpstr>
      <vt:lpstr>Дод.5</vt:lpstr>
      <vt:lpstr>Дод.6</vt:lpstr>
      <vt:lpstr>Дод.7</vt:lpstr>
      <vt:lpstr>Дод.8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2024-01-25T13:56:10Z</cp:lastPrinted>
  <dcterms:created xsi:type="dcterms:W3CDTF">2020-12-23T06:51:23Z</dcterms:created>
  <dcterms:modified xsi:type="dcterms:W3CDTF">2024-02-07T06:21:19Z</dcterms:modified>
</cp:coreProperties>
</file>